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7127"/>
  <workbookPr showInkAnnotation="0" defaultThemeVersion="124226"/>
  <mc:AlternateContent xmlns:mc="http://schemas.openxmlformats.org/markup-compatibility/2006">
    <mc:Choice Requires="x15">
      <x15ac:absPath xmlns:x15ac="http://schemas.microsoft.com/office/spreadsheetml/2010/11/ac" url="C:\Users\melissa_ham\Desktop\"/>
    </mc:Choice>
  </mc:AlternateContent>
  <bookViews>
    <workbookView xWindow="840" yWindow="270" windowWidth="14655" windowHeight="7095" firstSheet="1" activeTab="2"/>
  </bookViews>
  <sheets>
    <sheet name="Field assessment individual" sheetId="1" r:id="rId1"/>
    <sheet name="Totals from field assessment" sheetId="3" r:id="rId2"/>
    <sheet name="Quality Elements" sheetId="5" r:id="rId3"/>
    <sheet name="Compliance Total" sheetId="4" r:id="rId4"/>
  </sheets>
  <calcPr calcId="171027"/>
</workbook>
</file>

<file path=xl/calcChain.xml><?xml version="1.0" encoding="utf-8"?>
<calcChain xmlns="http://schemas.openxmlformats.org/spreadsheetml/2006/main">
  <c r="F5" i="4" l="1"/>
  <c r="B5" i="4"/>
  <c r="F54" i="4"/>
  <c r="G54" i="4"/>
  <c r="H54" i="4"/>
  <c r="F55" i="4"/>
  <c r="G55" i="4"/>
  <c r="H55" i="4"/>
  <c r="F56" i="4"/>
  <c r="H56" i="4"/>
  <c r="F57" i="4"/>
  <c r="G57" i="4"/>
  <c r="F58" i="4"/>
  <c r="G58" i="4"/>
  <c r="F59" i="4"/>
  <c r="H59" i="4"/>
  <c r="F60" i="4"/>
  <c r="G60" i="4"/>
  <c r="G61" i="4"/>
  <c r="H61" i="4"/>
  <c r="G62" i="4"/>
  <c r="H62" i="4"/>
  <c r="F63" i="4"/>
  <c r="G63" i="4"/>
  <c r="H63" i="4"/>
  <c r="B54" i="4"/>
  <c r="C54" i="4"/>
  <c r="D54" i="4"/>
  <c r="B55" i="4"/>
  <c r="C55" i="4"/>
  <c r="D55" i="4"/>
  <c r="B56" i="4"/>
  <c r="C56" i="4"/>
  <c r="G56" i="4" s="1"/>
  <c r="D56" i="4"/>
  <c r="B57" i="4"/>
  <c r="C57" i="4"/>
  <c r="D57" i="4"/>
  <c r="H57" i="4" s="1"/>
  <c r="B58" i="4"/>
  <c r="C58" i="4"/>
  <c r="D58" i="4"/>
  <c r="H58" i="4" s="1"/>
  <c r="B59" i="4"/>
  <c r="C59" i="4"/>
  <c r="G59" i="4" s="1"/>
  <c r="D59" i="4"/>
  <c r="B60" i="4"/>
  <c r="C60" i="4"/>
  <c r="D60" i="4"/>
  <c r="H60" i="4" s="1"/>
  <c r="B61" i="4"/>
  <c r="F61" i="4" s="1"/>
  <c r="C61" i="4"/>
  <c r="D61" i="4"/>
  <c r="B62" i="4"/>
  <c r="F62" i="4" s="1"/>
  <c r="C62" i="4"/>
  <c r="D62" i="4"/>
  <c r="B63" i="4"/>
  <c r="C63" i="4"/>
  <c r="D63" i="4"/>
  <c r="D53" i="4"/>
  <c r="H53" i="4" s="1"/>
  <c r="C53" i="4"/>
  <c r="G53" i="4" s="1"/>
  <c r="B53" i="4"/>
  <c r="F53" i="4" s="1"/>
  <c r="AL4" i="5"/>
  <c r="AI10" i="5"/>
  <c r="AG7" i="5"/>
  <c r="AC18" i="5"/>
  <c r="Q18" i="5"/>
  <c r="O17" i="5"/>
  <c r="N19" i="5"/>
  <c r="K23" i="5"/>
  <c r="H18" i="5"/>
  <c r="H17" i="5"/>
  <c r="F16" i="5"/>
  <c r="F22" i="5"/>
  <c r="AR20" i="5" l="1"/>
  <c r="AO20" i="5"/>
  <c r="AL20" i="5"/>
  <c r="AI20" i="5"/>
  <c r="AF20" i="5"/>
  <c r="AC20" i="5"/>
  <c r="Z20" i="5"/>
  <c r="W20" i="5"/>
  <c r="T20" i="5"/>
  <c r="Q20" i="5"/>
  <c r="N20" i="5"/>
  <c r="K20" i="5"/>
  <c r="H20" i="5"/>
  <c r="E20" i="5"/>
  <c r="B20" i="5"/>
  <c r="AS23" i="5" l="1"/>
  <c r="AM23" i="5"/>
  <c r="AG23" i="5"/>
  <c r="AD23" i="5"/>
  <c r="AA23" i="5"/>
  <c r="U23" i="5"/>
  <c r="O23" i="5"/>
  <c r="I23" i="5"/>
  <c r="F23" i="5"/>
  <c r="C23" i="5"/>
  <c r="AR23" i="5"/>
  <c r="AO23" i="5"/>
  <c r="AP23" i="5" s="1"/>
  <c r="AL23" i="5"/>
  <c r="AI23" i="5"/>
  <c r="AJ23" i="5" s="1"/>
  <c r="AF23" i="5"/>
  <c r="AC23" i="5"/>
  <c r="Z23" i="5"/>
  <c r="W23" i="5"/>
  <c r="X23" i="5" s="1"/>
  <c r="T23" i="5"/>
  <c r="Q23" i="5"/>
  <c r="R23" i="5" s="1"/>
  <c r="N23" i="5"/>
  <c r="L23" i="5"/>
  <c r="H23" i="5"/>
  <c r="E23" i="5"/>
  <c r="B23" i="5"/>
  <c r="B21" i="5"/>
  <c r="C21" i="5" s="1"/>
  <c r="AG22" i="5"/>
  <c r="AD22" i="5"/>
  <c r="AA22" i="5"/>
  <c r="X22" i="5"/>
  <c r="AR22" i="5"/>
  <c r="AS22" i="5" s="1"/>
  <c r="AO22" i="5"/>
  <c r="AP22" i="5" s="1"/>
  <c r="AL22" i="5"/>
  <c r="AM22" i="5" s="1"/>
  <c r="AI22" i="5"/>
  <c r="AJ22" i="5" s="1"/>
  <c r="AF22" i="5"/>
  <c r="AC22" i="5"/>
  <c r="Z22" i="5"/>
  <c r="W22" i="5"/>
  <c r="T22" i="5"/>
  <c r="U22" i="5" s="1"/>
  <c r="Q22" i="5"/>
  <c r="R22" i="5" s="1"/>
  <c r="N22" i="5"/>
  <c r="O22" i="5" s="1"/>
  <c r="K22" i="5"/>
  <c r="L22" i="5" s="1"/>
  <c r="H22" i="5"/>
  <c r="I22" i="5" s="1"/>
  <c r="E22" i="5"/>
  <c r="B22" i="5"/>
  <c r="B16" i="5"/>
  <c r="C16" i="5" s="1"/>
  <c r="AS21" i="5"/>
  <c r="AP21" i="5"/>
  <c r="AM21" i="5"/>
  <c r="AJ21" i="5"/>
  <c r="X21" i="5"/>
  <c r="U21" i="5"/>
  <c r="R21" i="5"/>
  <c r="O21" i="5"/>
  <c r="L21" i="5"/>
  <c r="AR21" i="5"/>
  <c r="AO21" i="5"/>
  <c r="AL21" i="5"/>
  <c r="AI21" i="5"/>
  <c r="AF21" i="5"/>
  <c r="AG21" i="5" s="1"/>
  <c r="AC21" i="5"/>
  <c r="AD21" i="5" s="1"/>
  <c r="Z21" i="5"/>
  <c r="AA21" i="5" s="1"/>
  <c r="W21" i="5"/>
  <c r="T21" i="5"/>
  <c r="Q21" i="5"/>
  <c r="N21" i="5"/>
  <c r="K21" i="5"/>
  <c r="H21" i="5"/>
  <c r="I21" i="5" s="1"/>
  <c r="E21" i="5"/>
  <c r="F21" i="5" s="1"/>
  <c r="B12" i="5"/>
  <c r="AS20" i="5"/>
  <c r="AP20" i="5"/>
  <c r="AM20" i="5"/>
  <c r="AJ20" i="5"/>
  <c r="AG20" i="5"/>
  <c r="AD20" i="5"/>
  <c r="AA20" i="5"/>
  <c r="X20" i="5"/>
  <c r="U20" i="5"/>
  <c r="R20" i="5"/>
  <c r="O20" i="5"/>
  <c r="L20" i="5"/>
  <c r="C20" i="5"/>
  <c r="F20" i="5"/>
  <c r="I20" i="5"/>
  <c r="AP19" i="5"/>
  <c r="AJ19" i="5"/>
  <c r="AG19" i="5"/>
  <c r="AD19" i="5"/>
  <c r="X19" i="5"/>
  <c r="U19" i="5"/>
  <c r="B19" i="5"/>
  <c r="C19" i="5" s="1"/>
  <c r="AR19" i="5"/>
  <c r="AS19" i="5" s="1"/>
  <c r="AO19" i="5"/>
  <c r="AL19" i="5"/>
  <c r="AM19" i="5" s="1"/>
  <c r="AI19" i="5"/>
  <c r="AF19" i="5"/>
  <c r="AC19" i="5"/>
  <c r="Z19" i="5"/>
  <c r="AA19" i="5" s="1"/>
  <c r="W19" i="5"/>
  <c r="T19" i="5"/>
  <c r="Q19" i="5"/>
  <c r="R19" i="5" s="1"/>
  <c r="O19" i="5"/>
  <c r="K19" i="5"/>
  <c r="L19" i="5" s="1"/>
  <c r="H19" i="5"/>
  <c r="I19" i="5" s="1"/>
  <c r="E19" i="5"/>
  <c r="F19" i="5" s="1"/>
  <c r="B17" i="5"/>
  <c r="C17" i="5" s="1"/>
  <c r="AR18" i="5"/>
  <c r="AO18" i="5"/>
  <c r="AP18" i="5" s="1"/>
  <c r="AL18" i="5"/>
  <c r="AM18" i="5" s="1"/>
  <c r="AI18" i="5"/>
  <c r="AJ18" i="5" s="1"/>
  <c r="AF18" i="5"/>
  <c r="Z18" i="5"/>
  <c r="W18" i="5"/>
  <c r="T18" i="5"/>
  <c r="R18" i="5"/>
  <c r="N18" i="5"/>
  <c r="O18" i="5" s="1"/>
  <c r="K18" i="5"/>
  <c r="L18" i="5" s="1"/>
  <c r="E18" i="5"/>
  <c r="B18" i="5"/>
  <c r="C18" i="5" s="1"/>
  <c r="AR11" i="5"/>
  <c r="AS11" i="5" s="1"/>
  <c r="AR10" i="5"/>
  <c r="AO10" i="5"/>
  <c r="AL10" i="5"/>
  <c r="AF10" i="5"/>
  <c r="AC10" i="5"/>
  <c r="Z10" i="5"/>
  <c r="W10" i="5"/>
  <c r="T10" i="5"/>
  <c r="Q10" i="5"/>
  <c r="N10" i="5"/>
  <c r="K10" i="5"/>
  <c r="H10" i="5"/>
  <c r="E10" i="5"/>
  <c r="B10" i="5"/>
  <c r="B8" i="5"/>
  <c r="AR17" i="5"/>
  <c r="AS17" i="5" s="1"/>
  <c r="AO17" i="5"/>
  <c r="AP17" i="5" s="1"/>
  <c r="AL17" i="5"/>
  <c r="AM17" i="5" s="1"/>
  <c r="AI17" i="5"/>
  <c r="AJ17" i="5" s="1"/>
  <c r="AF17" i="5"/>
  <c r="AG17" i="5" s="1"/>
  <c r="AC17" i="5"/>
  <c r="AD17" i="5" s="1"/>
  <c r="Z17" i="5"/>
  <c r="AA17" i="5" s="1"/>
  <c r="W17" i="5"/>
  <c r="X17" i="5" s="1"/>
  <c r="T17" i="5"/>
  <c r="U17" i="5" s="1"/>
  <c r="Q17" i="5"/>
  <c r="R17" i="5" s="1"/>
  <c r="N17" i="5"/>
  <c r="K17" i="5"/>
  <c r="L17" i="5" s="1"/>
  <c r="I17" i="5"/>
  <c r="E17" i="5"/>
  <c r="F17" i="5" s="1"/>
  <c r="B14" i="5"/>
  <c r="C14" i="5" s="1"/>
  <c r="AR16" i="5"/>
  <c r="AS16" i="5" s="1"/>
  <c r="AO16" i="5"/>
  <c r="AP16" i="5" s="1"/>
  <c r="AL16" i="5"/>
  <c r="AM16" i="5" s="1"/>
  <c r="AI16" i="5"/>
  <c r="AJ16" i="5" s="1"/>
  <c r="AF16" i="5"/>
  <c r="AG16" i="5" s="1"/>
  <c r="AC16" i="5"/>
  <c r="AD16" i="5" s="1"/>
  <c r="Z16" i="5"/>
  <c r="AA16" i="5" s="1"/>
  <c r="W16" i="5"/>
  <c r="X16" i="5" s="1"/>
  <c r="T16" i="5"/>
  <c r="U16" i="5" s="1"/>
  <c r="Q16" i="5"/>
  <c r="R16" i="5" s="1"/>
  <c r="N16" i="5"/>
  <c r="O16" i="5" s="1"/>
  <c r="K16" i="5"/>
  <c r="L16" i="5" s="1"/>
  <c r="H16" i="5"/>
  <c r="I16" i="5" s="1"/>
  <c r="E16" i="5"/>
  <c r="B13" i="5"/>
  <c r="C13" i="5" s="1"/>
  <c r="O15" i="5"/>
  <c r="AR15" i="5"/>
  <c r="AS15" i="5" s="1"/>
  <c r="AR14" i="5"/>
  <c r="AS14" i="5" s="1"/>
  <c r="AO15" i="5"/>
  <c r="AP15" i="5" s="1"/>
  <c r="AO14" i="5"/>
  <c r="AP14" i="5" s="1"/>
  <c r="AL15" i="5"/>
  <c r="AM15" i="5" s="1"/>
  <c r="AL14" i="5"/>
  <c r="AM14" i="5" s="1"/>
  <c r="AI15" i="5"/>
  <c r="AJ15" i="5" s="1"/>
  <c r="AI14" i="5"/>
  <c r="AJ14" i="5" s="1"/>
  <c r="AF15" i="5"/>
  <c r="AG15" i="5" s="1"/>
  <c r="AF14" i="5"/>
  <c r="AG14" i="5" s="1"/>
  <c r="AC15" i="5"/>
  <c r="AD15" i="5" s="1"/>
  <c r="AC14" i="5"/>
  <c r="AD14" i="5" s="1"/>
  <c r="Z15" i="5"/>
  <c r="AA15" i="5" s="1"/>
  <c r="Z14" i="5"/>
  <c r="AA14" i="5" s="1"/>
  <c r="W15" i="5"/>
  <c r="X15" i="5" s="1"/>
  <c r="W14" i="5"/>
  <c r="X14" i="5" s="1"/>
  <c r="T15" i="5"/>
  <c r="U15" i="5" s="1"/>
  <c r="T14" i="5"/>
  <c r="U14" i="5" s="1"/>
  <c r="Q15" i="5"/>
  <c r="R15" i="5" s="1"/>
  <c r="Q14" i="5"/>
  <c r="R14" i="5" s="1"/>
  <c r="N15" i="5"/>
  <c r="N14" i="5"/>
  <c r="O14" i="5" s="1"/>
  <c r="K15" i="5"/>
  <c r="L15" i="5" s="1"/>
  <c r="K14" i="5"/>
  <c r="L14" i="5" s="1"/>
  <c r="H15" i="5"/>
  <c r="I15" i="5" s="1"/>
  <c r="H14" i="5"/>
  <c r="I14" i="5" s="1"/>
  <c r="E14" i="5"/>
  <c r="F14" i="5" s="1"/>
  <c r="E15" i="5"/>
  <c r="F15" i="5" s="1"/>
  <c r="B15" i="5"/>
  <c r="C15" i="5" s="1"/>
  <c r="C12" i="5"/>
  <c r="AM13" i="5"/>
  <c r="AA13" i="5"/>
  <c r="AL13" i="5"/>
  <c r="AO13" i="5"/>
  <c r="AP13" i="5" s="1"/>
  <c r="AR13" i="5"/>
  <c r="AS13" i="5" s="1"/>
  <c r="AI13" i="5"/>
  <c r="AJ13" i="5" s="1"/>
  <c r="AF13" i="5"/>
  <c r="AG13" i="5" s="1"/>
  <c r="AC13" i="5"/>
  <c r="AD13" i="5" s="1"/>
  <c r="Z13" i="5"/>
  <c r="W13" i="5"/>
  <c r="X13" i="5" s="1"/>
  <c r="T13" i="5"/>
  <c r="U13" i="5" s="1"/>
  <c r="Q13" i="5"/>
  <c r="R13" i="5" s="1"/>
  <c r="N13" i="5"/>
  <c r="O13" i="5" s="1"/>
  <c r="K13" i="5"/>
  <c r="L13" i="5" s="1"/>
  <c r="H13" i="5"/>
  <c r="I13" i="5" s="1"/>
  <c r="E13" i="5"/>
  <c r="F13" i="5" s="1"/>
  <c r="B5" i="5"/>
  <c r="AS12" i="5"/>
  <c r="AJ12" i="5"/>
  <c r="O12" i="5"/>
  <c r="L12" i="5"/>
  <c r="AR12" i="5"/>
  <c r="AO12" i="5"/>
  <c r="AP12" i="5" s="1"/>
  <c r="AL12" i="5"/>
  <c r="AM12" i="5" s="1"/>
  <c r="AI12" i="5"/>
  <c r="AF12" i="5"/>
  <c r="AG12" i="5" s="1"/>
  <c r="AC12" i="5"/>
  <c r="AD12" i="5" s="1"/>
  <c r="Z12" i="5"/>
  <c r="AA12" i="5" s="1"/>
  <c r="W12" i="5"/>
  <c r="X12" i="5" s="1"/>
  <c r="T12" i="5"/>
  <c r="U12" i="5" s="1"/>
  <c r="Q12" i="5"/>
  <c r="R12" i="5" s="1"/>
  <c r="N12" i="5"/>
  <c r="K12" i="5"/>
  <c r="H12" i="5"/>
  <c r="I12" i="5" s="1"/>
  <c r="E12" i="5"/>
  <c r="F12" i="5" s="1"/>
  <c r="B11" i="5"/>
  <c r="C11" i="5" s="1"/>
  <c r="AJ11" i="5"/>
  <c r="AO11" i="5"/>
  <c r="AP11" i="5" s="1"/>
  <c r="AL11" i="5"/>
  <c r="AM11" i="5" s="1"/>
  <c r="AI11" i="5"/>
  <c r="AF11" i="5"/>
  <c r="AG11" i="5" s="1"/>
  <c r="AC11" i="5"/>
  <c r="AD11" i="5" s="1"/>
  <c r="Z11" i="5"/>
  <c r="AA11" i="5" s="1"/>
  <c r="W11" i="5"/>
  <c r="X11" i="5" s="1"/>
  <c r="T11" i="5"/>
  <c r="U11" i="5" s="1"/>
  <c r="Q11" i="5"/>
  <c r="R11" i="5" s="1"/>
  <c r="N11" i="5"/>
  <c r="O11" i="5" s="1"/>
  <c r="K11" i="5"/>
  <c r="L11" i="5" s="1"/>
  <c r="H11" i="5"/>
  <c r="I11" i="5" s="1"/>
  <c r="E11" i="5"/>
  <c r="F11" i="5" s="1"/>
  <c r="B7" i="5"/>
  <c r="AG18" i="5" l="1"/>
  <c r="C22" i="5"/>
  <c r="I18" i="5"/>
  <c r="AS18" i="5"/>
  <c r="U18" i="5"/>
  <c r="X18" i="5"/>
  <c r="AA18" i="5"/>
  <c r="F18" i="5"/>
  <c r="AD18" i="5"/>
  <c r="AJ10" i="5" l="1"/>
  <c r="AG10" i="5"/>
  <c r="R10" i="5"/>
  <c r="L10" i="5"/>
  <c r="AS10" i="5"/>
  <c r="AP10" i="5"/>
  <c r="AM10" i="5"/>
  <c r="AD10" i="5"/>
  <c r="AA10" i="5"/>
  <c r="X10" i="5"/>
  <c r="U10" i="5"/>
  <c r="O10" i="5"/>
  <c r="I10" i="5"/>
  <c r="F10" i="5"/>
  <c r="C10" i="5"/>
  <c r="AR9" i="5" l="1"/>
  <c r="AS9" i="5" s="1"/>
  <c r="AO9" i="5"/>
  <c r="AP9" i="5" s="1"/>
  <c r="AL9" i="5"/>
  <c r="AM9" i="5" s="1"/>
  <c r="AI9" i="5"/>
  <c r="AJ9" i="5" s="1"/>
  <c r="AF9" i="5"/>
  <c r="AG9" i="5" s="1"/>
  <c r="AC9" i="5"/>
  <c r="AD9" i="5" s="1"/>
  <c r="Z9" i="5"/>
  <c r="AA9" i="5" s="1"/>
  <c r="W9" i="5"/>
  <c r="X9" i="5" s="1"/>
  <c r="T9" i="5"/>
  <c r="U9" i="5" s="1"/>
  <c r="Q9" i="5"/>
  <c r="R9" i="5" s="1"/>
  <c r="N9" i="5"/>
  <c r="O9" i="5" s="1"/>
  <c r="K9" i="5"/>
  <c r="L9" i="5" s="1"/>
  <c r="H9" i="5"/>
  <c r="I9" i="5" s="1"/>
  <c r="E9" i="5"/>
  <c r="B9" i="5"/>
  <c r="AR7" i="5"/>
  <c r="AR8" i="5"/>
  <c r="AS8" i="5" s="1"/>
  <c r="AO8" i="5"/>
  <c r="AP8" i="5" s="1"/>
  <c r="AL8" i="5"/>
  <c r="AM8" i="5" s="1"/>
  <c r="AI8" i="5"/>
  <c r="AJ8" i="5" s="1"/>
  <c r="AF8" i="5"/>
  <c r="AG8" i="5" s="1"/>
  <c r="AC8" i="5"/>
  <c r="AD8" i="5" s="1"/>
  <c r="Z8" i="5"/>
  <c r="AA8" i="5" s="1"/>
  <c r="W8" i="5"/>
  <c r="X8" i="5" s="1"/>
  <c r="T8" i="5"/>
  <c r="U8" i="5" s="1"/>
  <c r="Q8" i="5"/>
  <c r="R8" i="5" s="1"/>
  <c r="F9" i="5" l="1"/>
  <c r="C9" i="5"/>
  <c r="N8" i="5"/>
  <c r="O8" i="5" s="1"/>
  <c r="K8" i="5"/>
  <c r="L8" i="5" s="1"/>
  <c r="H8" i="5"/>
  <c r="I8" i="5" s="1"/>
  <c r="E8" i="5"/>
  <c r="F8" i="5" s="1"/>
  <c r="C8" i="5"/>
  <c r="AS7" i="5" l="1"/>
  <c r="AO7" i="5"/>
  <c r="AP7" i="5" s="1"/>
  <c r="AL7" i="5"/>
  <c r="AM7" i="5" s="1"/>
  <c r="AI7" i="5"/>
  <c r="AJ7" i="5" s="1"/>
  <c r="AF7" i="5"/>
  <c r="AC7" i="5"/>
  <c r="AD7" i="5" s="1"/>
  <c r="Z7" i="5"/>
  <c r="AA7" i="5" s="1"/>
  <c r="W7" i="5"/>
  <c r="X7" i="5" s="1"/>
  <c r="T7" i="5"/>
  <c r="U7" i="5" s="1"/>
  <c r="Q7" i="5"/>
  <c r="R7" i="5" s="1"/>
  <c r="N7" i="5"/>
  <c r="O7" i="5" s="1"/>
  <c r="K7" i="5"/>
  <c r="L7" i="5" s="1"/>
  <c r="E7" i="5" l="1"/>
  <c r="F7" i="5" s="1"/>
  <c r="H7" i="5"/>
  <c r="I7" i="5" s="1"/>
  <c r="AR6" i="5"/>
  <c r="AS6" i="5" s="1"/>
  <c r="AO6" i="5"/>
  <c r="AP6" i="5" s="1"/>
  <c r="AL6" i="5"/>
  <c r="AM6" i="5" s="1"/>
  <c r="AI6" i="5"/>
  <c r="AJ6" i="5" s="1"/>
  <c r="AF6" i="5"/>
  <c r="AG6" i="5" s="1"/>
  <c r="AC6" i="5"/>
  <c r="AD6" i="5" s="1"/>
  <c r="Z6" i="5"/>
  <c r="AA6" i="5" s="1"/>
  <c r="W6" i="5"/>
  <c r="X6" i="5" s="1"/>
  <c r="T6" i="5"/>
  <c r="U6" i="5" s="1"/>
  <c r="Q6" i="5"/>
  <c r="R6" i="5" s="1"/>
  <c r="N6" i="5"/>
  <c r="O6" i="5" s="1"/>
  <c r="K6" i="5"/>
  <c r="L6" i="5" s="1"/>
  <c r="H6" i="5"/>
  <c r="I6" i="5" s="1"/>
  <c r="E6" i="5"/>
  <c r="F6" i="5" s="1"/>
  <c r="C5" i="5"/>
  <c r="B6" i="5"/>
  <c r="C6" i="5" s="1"/>
  <c r="B4" i="5"/>
  <c r="B25" i="5" s="1"/>
  <c r="AR5" i="5"/>
  <c r="AS5" i="5" s="1"/>
  <c r="AO5" i="5"/>
  <c r="AP5" i="5" s="1"/>
  <c r="AL5" i="5"/>
  <c r="AM5" i="5" s="1"/>
  <c r="AI5" i="5"/>
  <c r="AJ5" i="5" s="1"/>
  <c r="AF5" i="5"/>
  <c r="AG5" i="5" s="1"/>
  <c r="AC5" i="5"/>
  <c r="AD5" i="5" s="1"/>
  <c r="Z5" i="5"/>
  <c r="AA5" i="5" s="1"/>
  <c r="W5" i="5"/>
  <c r="X5" i="5" s="1"/>
  <c r="T5" i="5"/>
  <c r="U5" i="5" s="1"/>
  <c r="Q5" i="5"/>
  <c r="R5" i="5" s="1"/>
  <c r="K5" i="5"/>
  <c r="L5" i="5" s="1"/>
  <c r="N5" i="5"/>
  <c r="O5" i="5" s="1"/>
  <c r="H5" i="5"/>
  <c r="I5" i="5" s="1"/>
  <c r="E5" i="5"/>
  <c r="F5" i="5" s="1"/>
  <c r="AR4" i="5"/>
  <c r="AO4" i="5"/>
  <c r="AI4" i="5"/>
  <c r="AF4" i="5"/>
  <c r="AC4" i="5"/>
  <c r="Z4" i="5"/>
  <c r="W4" i="5"/>
  <c r="T4" i="5"/>
  <c r="Q4" i="5"/>
  <c r="N4" i="5"/>
  <c r="AM4" i="5" l="1"/>
  <c r="AL25" i="5"/>
  <c r="AD4" i="5"/>
  <c r="AC25" i="5"/>
  <c r="AG4" i="5"/>
  <c r="AF25" i="5"/>
  <c r="AJ4" i="5"/>
  <c r="AI25" i="5"/>
  <c r="AP4" i="5"/>
  <c r="AO25" i="5"/>
  <c r="AS4" i="5"/>
  <c r="AR25" i="5"/>
  <c r="O4" i="5"/>
  <c r="N25" i="5"/>
  <c r="R4" i="5"/>
  <c r="Q25" i="5"/>
  <c r="W25" i="5"/>
  <c r="AA4" i="5"/>
  <c r="Z25" i="5"/>
  <c r="U4" i="5"/>
  <c r="T25" i="5"/>
  <c r="X4" i="5"/>
  <c r="K4" i="5"/>
  <c r="H4" i="5"/>
  <c r="E4" i="5"/>
  <c r="C4" i="5"/>
  <c r="C7" i="5"/>
  <c r="L4" i="5" l="1"/>
  <c r="K25" i="5"/>
  <c r="F4" i="5"/>
  <c r="E25" i="5"/>
  <c r="I4" i="5"/>
  <c r="H25" i="5"/>
  <c r="E71" i="3" l="1"/>
  <c r="F71" i="3"/>
  <c r="G71" i="3"/>
  <c r="H71" i="3"/>
  <c r="I71" i="3"/>
  <c r="J71" i="3"/>
  <c r="K71" i="3"/>
  <c r="L71" i="3"/>
  <c r="M71" i="3"/>
  <c r="N71" i="3"/>
  <c r="O71" i="3"/>
  <c r="P71" i="3"/>
  <c r="Q71" i="3"/>
  <c r="R71" i="3"/>
  <c r="S71" i="3"/>
  <c r="T71" i="3"/>
  <c r="U71" i="3"/>
  <c r="V71" i="3"/>
  <c r="T74" i="3" s="1"/>
  <c r="W71" i="3"/>
  <c r="X71" i="3"/>
  <c r="Y71" i="3"/>
  <c r="Z71" i="3"/>
  <c r="AA71" i="3"/>
  <c r="AB71" i="3"/>
  <c r="AC71" i="3"/>
  <c r="AD71" i="3"/>
  <c r="AE71" i="3"/>
  <c r="AC74" i="3" s="1"/>
  <c r="AF71" i="3"/>
  <c r="AG71" i="3"/>
  <c r="AH71" i="3"/>
  <c r="AF74" i="3" s="1"/>
  <c r="AI71" i="3"/>
  <c r="AJ71" i="3"/>
  <c r="AK71" i="3"/>
  <c r="AL71" i="3"/>
  <c r="AM71" i="3"/>
  <c r="AN71" i="3"/>
  <c r="AL74" i="3" s="1"/>
  <c r="AO71" i="3"/>
  <c r="AP71" i="3"/>
  <c r="AQ71" i="3"/>
  <c r="AO74" i="3" s="1"/>
  <c r="AR71" i="3"/>
  <c r="AS71" i="3"/>
  <c r="AT71" i="3"/>
  <c r="AR74" i="3" s="1"/>
  <c r="C71" i="3"/>
  <c r="D71" i="3"/>
  <c r="B71" i="3"/>
  <c r="Z74" i="3" l="1"/>
  <c r="Q74" i="3"/>
  <c r="W74" i="3"/>
  <c r="AI74" i="3"/>
  <c r="K74" i="3"/>
  <c r="N74" i="3"/>
  <c r="H74" i="3"/>
  <c r="E74" i="3"/>
  <c r="B74" i="3"/>
  <c r="B22" i="4"/>
  <c r="F22" i="4" s="1"/>
  <c r="C22" i="4"/>
  <c r="G22" i="4" s="1"/>
  <c r="D22" i="4"/>
  <c r="H22" i="4" s="1"/>
  <c r="B23" i="4"/>
  <c r="F23" i="4" s="1"/>
  <c r="C23" i="4"/>
  <c r="G23" i="4" s="1"/>
  <c r="D23" i="4"/>
  <c r="H23" i="4" s="1"/>
  <c r="B24" i="4"/>
  <c r="F24" i="4" s="1"/>
  <c r="C24" i="4"/>
  <c r="G24" i="4" s="1"/>
  <c r="D24" i="4"/>
  <c r="H24" i="4" s="1"/>
  <c r="B25" i="4"/>
  <c r="F25" i="4" s="1"/>
  <c r="C25" i="4"/>
  <c r="G25" i="4" s="1"/>
  <c r="D25" i="4"/>
  <c r="H25" i="4" s="1"/>
  <c r="B26" i="4"/>
  <c r="F26" i="4" s="1"/>
  <c r="C26" i="4"/>
  <c r="G26" i="4" s="1"/>
  <c r="D26" i="4"/>
  <c r="H26" i="4" s="1"/>
  <c r="B27" i="4"/>
  <c r="F27" i="4" s="1"/>
  <c r="C27" i="4"/>
  <c r="G27" i="4" s="1"/>
  <c r="D27" i="4"/>
  <c r="H27" i="4" s="1"/>
  <c r="B28" i="4"/>
  <c r="F28" i="4" s="1"/>
  <c r="C28" i="4"/>
  <c r="G28" i="4" s="1"/>
  <c r="D28" i="4"/>
  <c r="H28" i="4" s="1"/>
  <c r="B29" i="4"/>
  <c r="F29" i="4" s="1"/>
  <c r="C29" i="4"/>
  <c r="G29" i="4" s="1"/>
  <c r="D29" i="4"/>
  <c r="H29" i="4" s="1"/>
  <c r="B30" i="4"/>
  <c r="F30" i="4" s="1"/>
  <c r="C30" i="4"/>
  <c r="G30" i="4" s="1"/>
  <c r="D30" i="4"/>
  <c r="H30" i="4" s="1"/>
  <c r="B31" i="4"/>
  <c r="F31" i="4" s="1"/>
  <c r="C31" i="4"/>
  <c r="G31" i="4" s="1"/>
  <c r="D31" i="4"/>
  <c r="H31" i="4" s="1"/>
  <c r="B32" i="4"/>
  <c r="F32" i="4" s="1"/>
  <c r="C32" i="4"/>
  <c r="G32" i="4" s="1"/>
  <c r="D32" i="4"/>
  <c r="H32" i="4" s="1"/>
  <c r="B33" i="4"/>
  <c r="F33" i="4" s="1"/>
  <c r="C33" i="4"/>
  <c r="G33" i="4" s="1"/>
  <c r="D33" i="4"/>
  <c r="H33" i="4" s="1"/>
  <c r="B34" i="4"/>
  <c r="F34" i="4" s="1"/>
  <c r="C34" i="4"/>
  <c r="G34" i="4" s="1"/>
  <c r="D34" i="4"/>
  <c r="H34" i="4" s="1"/>
  <c r="B35" i="4"/>
  <c r="F35" i="4" s="1"/>
  <c r="C35" i="4"/>
  <c r="G35" i="4" s="1"/>
  <c r="D35" i="4"/>
  <c r="H35" i="4" s="1"/>
  <c r="B36" i="4"/>
  <c r="F36" i="4" s="1"/>
  <c r="C36" i="4"/>
  <c r="G36" i="4" s="1"/>
  <c r="D36" i="4"/>
  <c r="H36" i="4" s="1"/>
  <c r="B38" i="4"/>
  <c r="F38" i="4" s="1"/>
  <c r="C38" i="4"/>
  <c r="G38" i="4" s="1"/>
  <c r="D38" i="4"/>
  <c r="H38" i="4" s="1"/>
  <c r="B39" i="4"/>
  <c r="F39" i="4" s="1"/>
  <c r="C39" i="4"/>
  <c r="G39" i="4" s="1"/>
  <c r="D39" i="4"/>
  <c r="H39" i="4" s="1"/>
  <c r="B40" i="4"/>
  <c r="F40" i="4" s="1"/>
  <c r="C40" i="4"/>
  <c r="G40" i="4" s="1"/>
  <c r="D40" i="4"/>
  <c r="H40" i="4" s="1"/>
  <c r="B41" i="4"/>
  <c r="F41" i="4" s="1"/>
  <c r="C41" i="4"/>
  <c r="G41" i="4" s="1"/>
  <c r="D41" i="4"/>
  <c r="H41" i="4" s="1"/>
  <c r="B43" i="4"/>
  <c r="F43" i="4" s="1"/>
  <c r="C43" i="4"/>
  <c r="G43" i="4" s="1"/>
  <c r="D43" i="4"/>
  <c r="H43" i="4" s="1"/>
  <c r="B44" i="4"/>
  <c r="F44" i="4" s="1"/>
  <c r="C44" i="4"/>
  <c r="G44" i="4" s="1"/>
  <c r="D44" i="4"/>
  <c r="H44" i="4" s="1"/>
  <c r="B45" i="4"/>
  <c r="F45" i="4" s="1"/>
  <c r="C45" i="4"/>
  <c r="G45" i="4" s="1"/>
  <c r="D45" i="4"/>
  <c r="H45" i="4" s="1"/>
  <c r="B46" i="4"/>
  <c r="F46" i="4" s="1"/>
  <c r="C46" i="4"/>
  <c r="G46" i="4" s="1"/>
  <c r="D46" i="4"/>
  <c r="H46" i="4" s="1"/>
  <c r="B47" i="4"/>
  <c r="F47" i="4" s="1"/>
  <c r="C47" i="4"/>
  <c r="G47" i="4" s="1"/>
  <c r="D47" i="4"/>
  <c r="H47" i="4" s="1"/>
  <c r="B48" i="4"/>
  <c r="F48" i="4" s="1"/>
  <c r="C48" i="4"/>
  <c r="G48" i="4" s="1"/>
  <c r="D48" i="4"/>
  <c r="H48" i="4" s="1"/>
  <c r="B50" i="4"/>
  <c r="F50" i="4" s="1"/>
  <c r="C50" i="4"/>
  <c r="G50" i="4" s="1"/>
  <c r="D50" i="4"/>
  <c r="H50" i="4" s="1"/>
  <c r="B51" i="4"/>
  <c r="F51" i="4" s="1"/>
  <c r="C51" i="4"/>
  <c r="G51" i="4" s="1"/>
  <c r="D51" i="4"/>
  <c r="H51" i="4" s="1"/>
  <c r="B7" i="4"/>
  <c r="F7" i="4" s="1"/>
  <c r="C7" i="4"/>
  <c r="G7" i="4" s="1"/>
  <c r="D7" i="4"/>
  <c r="H7" i="4" s="1"/>
  <c r="B9" i="4"/>
  <c r="F9" i="4" s="1"/>
  <c r="C9" i="4"/>
  <c r="G9" i="4" s="1"/>
  <c r="D9" i="4"/>
  <c r="H9" i="4" s="1"/>
  <c r="B10" i="4"/>
  <c r="F10" i="4" s="1"/>
  <c r="C10" i="4"/>
  <c r="G10" i="4" s="1"/>
  <c r="D10" i="4"/>
  <c r="H10" i="4" s="1"/>
  <c r="B11" i="4"/>
  <c r="F11" i="4" s="1"/>
  <c r="C11" i="4"/>
  <c r="G11" i="4" s="1"/>
  <c r="D11" i="4"/>
  <c r="H11" i="4" s="1"/>
  <c r="B12" i="4"/>
  <c r="F12" i="4" s="1"/>
  <c r="C12" i="4"/>
  <c r="G12" i="4" s="1"/>
  <c r="D12" i="4"/>
  <c r="H12" i="4" s="1"/>
  <c r="B13" i="4"/>
  <c r="F13" i="4" s="1"/>
  <c r="C13" i="4"/>
  <c r="G13" i="4" s="1"/>
  <c r="D13" i="4"/>
  <c r="H13" i="4" s="1"/>
  <c r="B14" i="4"/>
  <c r="C14" i="4"/>
  <c r="D14" i="4"/>
  <c r="B15" i="4"/>
  <c r="C15" i="4"/>
  <c r="D15" i="4"/>
  <c r="B17" i="4"/>
  <c r="C17" i="4"/>
  <c r="D17" i="4"/>
  <c r="AO72" i="3"/>
  <c r="D6" i="4" l="1"/>
  <c r="H6" i="4" s="1"/>
  <c r="H14" i="4"/>
  <c r="H15" i="4"/>
  <c r="H17" i="4"/>
  <c r="D18" i="4"/>
  <c r="H18" i="4" s="1"/>
  <c r="D19" i="4"/>
  <c r="H19" i="4" s="1"/>
  <c r="D20" i="4"/>
  <c r="H20" i="4" s="1"/>
  <c r="D21" i="4"/>
  <c r="H21" i="4" s="1"/>
  <c r="C6" i="4"/>
  <c r="G6" i="4" s="1"/>
  <c r="G14" i="4"/>
  <c r="G15" i="4"/>
  <c r="G17" i="4"/>
  <c r="C18" i="4"/>
  <c r="G18" i="4" s="1"/>
  <c r="C19" i="4"/>
  <c r="G19" i="4" s="1"/>
  <c r="C20" i="4"/>
  <c r="G20" i="4" s="1"/>
  <c r="C21" i="4"/>
  <c r="G21" i="4" s="1"/>
  <c r="B6" i="4"/>
  <c r="F6" i="4" s="1"/>
  <c r="F14" i="4"/>
  <c r="F15" i="4"/>
  <c r="F17" i="4"/>
  <c r="B18" i="4"/>
  <c r="F18" i="4" s="1"/>
  <c r="B19" i="4"/>
  <c r="F19" i="4" s="1"/>
  <c r="B20" i="4"/>
  <c r="F20" i="4" s="1"/>
  <c r="B21" i="4"/>
  <c r="F21" i="4" s="1"/>
  <c r="C5" i="4"/>
  <c r="G5" i="4" s="1"/>
  <c r="D5" i="4"/>
  <c r="H5" i="4" s="1"/>
  <c r="AL72" i="3"/>
  <c r="AR72" i="3"/>
  <c r="AI72" i="3"/>
  <c r="AF72" i="3"/>
  <c r="AC72" i="3"/>
  <c r="Z72" i="3"/>
  <c r="W72" i="3"/>
  <c r="T72" i="3"/>
  <c r="Q72" i="3"/>
  <c r="N72" i="3"/>
  <c r="K72" i="3"/>
  <c r="H72" i="3"/>
  <c r="E72" i="3"/>
  <c r="D70" i="1" l="1"/>
  <c r="C70" i="1"/>
  <c r="B70" i="1"/>
  <c r="B72" i="1" l="1"/>
  <c r="B72" i="3"/>
</calcChain>
</file>

<file path=xl/comments1.xml><?xml version="1.0" encoding="utf-8"?>
<comments xmlns="http://schemas.openxmlformats.org/spreadsheetml/2006/main">
  <authors>
    <author>Milissa Ham</author>
  </authors>
  <commentList>
    <comment ref="A1" authorId="0" shapeId="0">
      <text>
        <r>
          <rPr>
            <b/>
            <sz val="9"/>
            <color indexed="81"/>
            <rFont val="Tahoma"/>
            <charset val="1"/>
          </rPr>
          <t>Milissa Ham:</t>
        </r>
        <r>
          <rPr>
            <sz val="9"/>
            <color indexed="81"/>
            <rFont val="Tahoma"/>
            <charset val="1"/>
          </rPr>
          <t xml:space="preserve">
I need this spread sheet to accept the criteria and details as well as tabulate from the field assessment individual draft</t>
        </r>
      </text>
    </comment>
  </commentList>
</comments>
</file>

<file path=xl/sharedStrings.xml><?xml version="1.0" encoding="utf-8"?>
<sst xmlns="http://schemas.openxmlformats.org/spreadsheetml/2006/main" count="315" uniqueCount="123">
  <si>
    <t>Fieldwork Evaluation Checklist</t>
  </si>
  <si>
    <t>Establishment Name:</t>
  </si>
  <si>
    <t>EHS Name:</t>
  </si>
  <si>
    <t>RS#:</t>
  </si>
  <si>
    <t>Evaluator:</t>
  </si>
  <si>
    <t>Date:</t>
  </si>
  <si>
    <t>Items Evaluated</t>
  </si>
  <si>
    <t>NA</t>
  </si>
  <si>
    <t>Comments</t>
  </si>
  <si>
    <t xml:space="preserve">                      Prior to Inspection</t>
  </si>
  <si>
    <t xml:space="preserve">                      Equipment/Supplies</t>
  </si>
  <si>
    <t xml:space="preserve">                      Conducting the Inspection</t>
  </si>
  <si>
    <t>Risk Factors/Processes</t>
  </si>
  <si>
    <t>Food Temperature Control</t>
  </si>
  <si>
    <t>Good Retail Practices</t>
  </si>
  <si>
    <t xml:space="preserve">                          Overall Rating of EHS</t>
  </si>
  <si>
    <t>Needs improvement 70-84%</t>
  </si>
  <si>
    <t>11</t>
  </si>
  <si>
    <t>12</t>
  </si>
  <si>
    <t>14</t>
  </si>
  <si>
    <t>15</t>
  </si>
  <si>
    <t>Field Evaluation Checklist Data Table</t>
  </si>
  <si>
    <t>Total Number of Evaluations:</t>
  </si>
  <si>
    <t>EHS #:</t>
  </si>
  <si>
    <t>Evaluation Number:</t>
  </si>
  <si>
    <t>Establishment:</t>
  </si>
  <si>
    <t>% In Compliance</t>
  </si>
  <si>
    <t>IN</t>
  </si>
  <si>
    <t>OUT</t>
  </si>
  <si>
    <t>Totals:</t>
  </si>
  <si>
    <t>2</t>
  </si>
  <si>
    <t>3</t>
  </si>
  <si>
    <t>4</t>
  </si>
  <si>
    <t>5</t>
  </si>
  <si>
    <t>6</t>
  </si>
  <si>
    <t>7</t>
  </si>
  <si>
    <t>8</t>
  </si>
  <si>
    <t>9</t>
  </si>
  <si>
    <t>10</t>
  </si>
  <si>
    <t>13</t>
  </si>
  <si>
    <t>EHS Rating:</t>
  </si>
  <si>
    <t>Setting example</t>
  </si>
  <si>
    <t>ID #</t>
  </si>
  <si>
    <t>Paperwork and File Review</t>
  </si>
  <si>
    <t>1. Reviews (1-3) previous inspections</t>
  </si>
  <si>
    <t>2. Reviews permit conditions, TPHC, variance/HACCP</t>
  </si>
  <si>
    <t>3. REHS properly equipped</t>
  </si>
  <si>
    <t>4. Properly identifies him/herself</t>
  </si>
  <si>
    <t>5. Menu review</t>
  </si>
  <si>
    <t>6. Asks PIC to accompany during inspection</t>
  </si>
  <si>
    <t>7. Verifies ownership, demographics</t>
  </si>
  <si>
    <t>8. Surveys facility; prioritizing risk factors</t>
  </si>
  <si>
    <t>9. Appropriate attire/complies with facilities policies</t>
  </si>
  <si>
    <t>10. Professional Rapport</t>
  </si>
  <si>
    <t>11. 'Verifies Food Certification Manager; duties 1</t>
  </si>
  <si>
    <t>12. Employee health 2,3</t>
  </si>
  <si>
    <t>13. Good Hygienic Practices 4,5</t>
  </si>
  <si>
    <t>14. Handwashing 6,8</t>
  </si>
  <si>
    <t>15. No bare hand contact 7</t>
  </si>
  <si>
    <t>16. Approved Sources-9,10,11,12,15,30</t>
  </si>
  <si>
    <t>17. Food storage and protection 13,37,12,31</t>
  </si>
  <si>
    <t>18. Cleaning &amp; sanitizing food contact surfaces 14</t>
  </si>
  <si>
    <t>19. Cooking 16</t>
  </si>
  <si>
    <t>20. Reheat 17</t>
  </si>
  <si>
    <t>21. Cooling Parameters 18</t>
  </si>
  <si>
    <t>22. Hot Holding 19</t>
  </si>
  <si>
    <t>23. Cold Holding 20</t>
  </si>
  <si>
    <t>24. Datemarking 21</t>
  </si>
  <si>
    <t>25. TPHC 22</t>
  </si>
  <si>
    <t>26. Consumer advisory &amp; required pasteurized foods 23, 28</t>
  </si>
  <si>
    <t>27. Chemicals 25, 26</t>
  </si>
  <si>
    <t>28. Recognizes HSP requirements 24</t>
  </si>
  <si>
    <t>29. Recognizes Variance/HACCP 30</t>
  </si>
  <si>
    <t>30. Verifies HACCP plan  27</t>
  </si>
  <si>
    <t>31. Cooling Methods 31</t>
  </si>
  <si>
    <t>32. Recognizes plant food cooking 32</t>
  </si>
  <si>
    <t>33. Thawing Methods 33</t>
  </si>
  <si>
    <t>34. Thermometers available and accurate 34</t>
  </si>
  <si>
    <t>35. Water and Ice From Approved Sources 29</t>
  </si>
  <si>
    <t>36. Food Identification 35</t>
  </si>
  <si>
    <t>37. Prevention of Contamination 36, 38, 39, 40</t>
  </si>
  <si>
    <t>38. Proper Use of Utensils 41, 42, 43, 44</t>
  </si>
  <si>
    <t>39. Utensils and Equipment 45, 46, 47</t>
  </si>
  <si>
    <t>40. Physical Facilities 48, 49, 50, 51, 52, 53, 54</t>
  </si>
  <si>
    <t>41. EHS washes hands as needed</t>
  </si>
  <si>
    <t>42. Properly uses equipment</t>
  </si>
  <si>
    <t>43. Proper code citation and Item number marked</t>
  </si>
  <si>
    <t>44. Item properly remarked as a repeat violation</t>
  </si>
  <si>
    <t>45. Corrective Action Achieved, CDI noted</t>
  </si>
  <si>
    <t>46. Verification Required, Properly documented</t>
  </si>
  <si>
    <t>47. Enforcement Action properly taken</t>
  </si>
  <si>
    <t>2. Reviews permit conditions, TPHS, variance/HACCP</t>
  </si>
  <si>
    <t>11. Verifies Food Certification Manager; duties 1</t>
  </si>
  <si>
    <t>26. Consumer advisory &amp; required pasteurized foods  23,28</t>
  </si>
  <si>
    <t>48. Options for long term control of risk factors explored</t>
  </si>
  <si>
    <t>49. Risk category and risk frequency verified</t>
  </si>
  <si>
    <t>50. Correction of previous risk factor violations achieved</t>
  </si>
  <si>
    <t>51. Exit interview conducted and paperwork provided</t>
  </si>
  <si>
    <t>52. Inspection form documentation clear and complete</t>
  </si>
  <si>
    <t>53. Paperwork filed properly and in timely manner</t>
  </si>
  <si>
    <r>
      <t xml:space="preserve">Unacceptable </t>
    </r>
    <r>
      <rPr>
        <b/>
        <sz val="12"/>
        <color theme="1"/>
        <rFont val="Calibri"/>
        <family val="2"/>
        <scheme val="minor"/>
      </rPr>
      <t>&lt;</t>
    </r>
    <r>
      <rPr>
        <b/>
        <sz val="12"/>
        <rFont val="Arial"/>
        <family val="2"/>
      </rPr>
      <t>70%</t>
    </r>
  </si>
  <si>
    <r>
      <t xml:space="preserve">Acceptable </t>
    </r>
    <r>
      <rPr>
        <b/>
        <sz val="12"/>
        <color theme="1"/>
        <rFont val="Calibri"/>
        <family val="2"/>
        <scheme val="minor"/>
      </rPr>
      <t>≥</t>
    </r>
    <r>
      <rPr>
        <b/>
        <sz val="12"/>
        <rFont val="Arial"/>
        <family val="2"/>
      </rPr>
      <t>85%</t>
    </r>
  </si>
  <si>
    <t>44. Item properly marked as a repeat violation</t>
  </si>
  <si>
    <t>II. Reviews the contents of the establishment file, including the previous inspection report, reported complaints on file, and if applicable, required HACCP plans or documents supporting the issuance of a variance.</t>
  </si>
  <si>
    <t>IV. Provides identification as a regulatory official to the person in the charge and states the purpose of the visit</t>
  </si>
  <si>
    <t>VI. Uses a risk based inspection methodology to conduct the inspection</t>
  </si>
  <si>
    <t>VII. Accurately determines the compliance status of each risk factor and Food Code intervention (i.e. IN compliance, OUT of compliance, Not Observed, or Not Applicable)</t>
  </si>
  <si>
    <t>VIII. Obtains corrective action for out of compliance risk factors and Food Code interventions in accordance with the jurisdiction's policies</t>
  </si>
  <si>
    <t>XIII. Demonstrates proper sanitary practices as expected from a food service employee</t>
  </si>
  <si>
    <t>XIV. Completes the inspection form per the jurisdiction's policies (IE observations, public health reasons, applicable code reference, compliance dates.)</t>
  </si>
  <si>
    <t xml:space="preserve">XVIII. Documents that options for the long term control of risk factors were discussed with establishment managers when the same out of control risk factor occurs on consecutive inspections.  </t>
  </si>
  <si>
    <t>XIX. Compliance or regulatory documents (IE exhibits, attachments, sample forms) are accurately completed, appropriately cross-referenced within the inspection report, and included with the inspection report in accordance with the jurisdiction's policies.</t>
  </si>
  <si>
    <t>XX. Files reports and other documentation in a timely manner, in accordance with the jurisdiction's policies.</t>
  </si>
  <si>
    <t>XV. Documents the compliance status of each risk factor and intervention (IN, OUT, NA, NO)</t>
  </si>
  <si>
    <t>I. Has required equipment and forms to conduct the inspection</t>
  </si>
  <si>
    <t>III. Verifies that the establishment is in the proper risk category and that the required inspection frequency is being met.  Informs the supervisor when the establishment is not in the proper risk category or when the required frequency is not met.</t>
  </si>
  <si>
    <t>V. Interprets and applies the jurisdiction's laws, rules, policies, procedures, and regulations required for conducting retail food establishment inspections</t>
  </si>
  <si>
    <t xml:space="preserve">IX. Discusses options for the long term controls of risk factors with establishment managers, when the same out of control risk factor occurs on consecutive inspections, in accordance with the jurisdiction's policies.  </t>
  </si>
  <si>
    <t>X. Verifies correction of out of compliance observations identified during the previous inspection.  In addition, follows through with compliance and enforcement in accordance with the jurisdiction's policies.</t>
  </si>
  <si>
    <t>XI. Conducts an exit interview that explains the out of compliance observations, corrective actions, and time frames for correction, in accordance with the jurisdictions policies</t>
  </si>
  <si>
    <t>XII. Provides the inspection report and, when necessary, cross referenced documents to the person in charge or permit holder, in accordance with the jurisdiction's policies</t>
  </si>
  <si>
    <t>XVI. Cites the proper code provisions for risk factors and Food Code interventions in accordance with the jurisdiction's policies</t>
  </si>
  <si>
    <t>XVII. Documents corrective action for out of compliance risk factors and Food Code interventions in accordance with the jurisdiction's policies.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</si>
</sst>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4" x14ac:knownFonts="1">
    <font>
      <sz val="11"/>
      <color theme="1"/>
      <name val="Calibri"/>
      <family val="2"/>
      <scheme val="minor"/>
    </font>
    <font>
      <b/>
      <sz val="14"/>
      <color rgb="FFFFFFFF"/>
      <name val="Arial"/>
      <family val="2"/>
    </font>
    <font>
      <sz val="10"/>
      <name val="Arial"/>
      <family val="2"/>
    </font>
    <font>
      <b/>
      <sz val="10"/>
      <name val="Arial"/>
      <family val="2"/>
    </font>
    <font>
      <b/>
      <sz val="12"/>
      <color rgb="FFFFFFFF"/>
      <name val="Arial"/>
      <family val="2"/>
    </font>
    <font>
      <b/>
      <sz val="10"/>
      <color theme="0"/>
      <name val="Arial"/>
      <family val="2"/>
    </font>
    <font>
      <i/>
      <sz val="10"/>
      <name val="Arial"/>
      <family val="2"/>
    </font>
    <font>
      <b/>
      <sz val="14"/>
      <name val="Arial"/>
      <family val="2"/>
    </font>
    <font>
      <b/>
      <sz val="14"/>
      <color indexed="9"/>
      <name val="Arial"/>
      <family val="2"/>
    </font>
    <font>
      <b/>
      <sz val="10"/>
      <name val="Arial"/>
    </font>
    <font>
      <sz val="10"/>
      <color indexed="9"/>
      <name val="Arial"/>
    </font>
    <font>
      <b/>
      <sz val="26"/>
      <color indexed="9"/>
      <name val="Arial"/>
      <family val="2"/>
    </font>
    <font>
      <b/>
      <sz val="10"/>
      <color indexed="9"/>
      <name val="Arial"/>
      <family val="2"/>
    </font>
    <font>
      <sz val="9"/>
      <color indexed="81"/>
      <name val="Tahoma"/>
      <charset val="1"/>
    </font>
    <font>
      <b/>
      <sz val="9"/>
      <color indexed="81"/>
      <name val="Tahoma"/>
      <charset val="1"/>
    </font>
    <font>
      <sz val="11"/>
      <color theme="1"/>
      <name val="Calibri"/>
      <family val="2"/>
      <scheme val="minor"/>
    </font>
    <font>
      <b/>
      <sz val="8"/>
      <name val="Arial"/>
      <family val="2"/>
    </font>
    <font>
      <b/>
      <sz val="12"/>
      <name val="Arial"/>
      <family val="2"/>
    </font>
    <font>
      <sz val="12"/>
      <name val="Arial"/>
      <family val="2"/>
    </font>
    <font>
      <b/>
      <sz val="12"/>
      <color theme="1"/>
      <name val="Calibri"/>
      <family val="2"/>
      <scheme val="minor"/>
    </font>
    <font>
      <sz val="14"/>
      <name val="Arial"/>
      <family val="2"/>
    </font>
    <font>
      <b/>
      <sz val="14"/>
      <color theme="0"/>
      <name val="Arial"/>
      <family val="2"/>
    </font>
    <font>
      <i/>
      <sz val="14"/>
      <name val="Arial"/>
      <family val="2"/>
    </font>
    <font>
      <i/>
      <sz val="14"/>
      <color theme="1"/>
      <name val="Arial"/>
      <family val="2"/>
    </font>
  </fonts>
  <fills count="18">
    <fill>
      <patternFill patternType="none"/>
    </fill>
    <fill>
      <patternFill patternType="gray125"/>
    </fill>
    <fill>
      <patternFill patternType="solid">
        <fgColor rgb="FF000000"/>
        <bgColor rgb="FF000000"/>
      </patternFill>
    </fill>
    <fill>
      <patternFill patternType="solid">
        <fgColor rgb="FF808080"/>
        <bgColor rgb="FF000000"/>
      </patternFill>
    </fill>
    <fill>
      <patternFill patternType="solid">
        <fgColor theme="0" tint="-0.499984740745262"/>
        <bgColor indexed="64"/>
      </patternFill>
    </fill>
    <fill>
      <patternFill patternType="solid">
        <fgColor rgb="FF808080"/>
        <bgColor rgb="FFC0C0C0"/>
      </patternFill>
    </fill>
    <fill>
      <patternFill patternType="solid">
        <fgColor theme="0" tint="-0.499984740745262"/>
        <bgColor rgb="FF000000"/>
      </patternFill>
    </fill>
    <fill>
      <patternFill patternType="solid">
        <fgColor rgb="FFFFFFFF"/>
        <bgColor rgb="FF000000"/>
      </patternFill>
    </fill>
    <fill>
      <patternFill patternType="solid">
        <fgColor theme="0"/>
        <bgColor indexed="64"/>
      </patternFill>
    </fill>
    <fill>
      <patternFill patternType="solid">
        <fgColor indexed="8"/>
        <bgColor indexed="64"/>
      </patternFill>
    </fill>
    <fill>
      <patternFill patternType="solid">
        <fgColor indexed="43"/>
        <bgColor indexed="64"/>
      </patternFill>
    </fill>
    <fill>
      <patternFill patternType="solid">
        <fgColor indexed="63"/>
        <bgColor indexed="64"/>
      </patternFill>
    </fill>
    <fill>
      <patternFill patternType="solid">
        <fgColor indexed="23"/>
        <bgColor indexed="64"/>
      </patternFill>
    </fill>
    <fill>
      <patternFill patternType="solid">
        <fgColor indexed="23"/>
        <bgColor indexed="22"/>
      </patternFill>
    </fill>
    <fill>
      <patternFill patternType="solid">
        <fgColor theme="0" tint="-0.14999847407452621"/>
        <bgColor indexed="64"/>
      </patternFill>
    </fill>
    <fill>
      <patternFill patternType="solid">
        <fgColor rgb="FFFFFF99"/>
        <bgColor indexed="64"/>
      </patternFill>
    </fill>
    <fill>
      <patternFill patternType="lightUp">
        <fgColor theme="2"/>
        <bgColor theme="1" tint="0.34998626667073579"/>
      </patternFill>
    </fill>
    <fill>
      <patternFill patternType="lightUp">
        <fgColor theme="1"/>
        <bgColor theme="0" tint="-0.14996795556505021"/>
      </patternFill>
    </fill>
  </fills>
  <borders count="51">
    <border>
      <left/>
      <right/>
      <top/>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thick">
        <color indexed="64"/>
      </right>
      <top style="medium">
        <color indexed="64"/>
      </top>
      <bottom style="medium">
        <color indexed="64"/>
      </bottom>
      <diagonal/>
    </border>
    <border>
      <left style="medium">
        <color indexed="64"/>
      </left>
      <right style="thick">
        <color indexed="64"/>
      </right>
      <top/>
      <bottom/>
      <diagonal/>
    </border>
    <border>
      <left style="thick">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right style="medium">
        <color indexed="64"/>
      </right>
      <top style="thin">
        <color indexed="64"/>
      </top>
      <bottom style="medium">
        <color indexed="64"/>
      </bottom>
      <diagonal/>
    </border>
    <border>
      <left style="thick">
        <color indexed="64"/>
      </left>
      <right style="thick">
        <color indexed="64"/>
      </right>
      <top style="thick">
        <color indexed="64"/>
      </top>
      <bottom style="thick">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medium">
        <color indexed="64"/>
      </top>
      <bottom/>
      <diagonal/>
    </border>
  </borders>
  <cellStyleXfs count="2">
    <xf numFmtId="0" fontId="0" fillId="0" borderId="0"/>
    <xf numFmtId="9" fontId="15" fillId="0" borderId="0" applyFont="0" applyFill="0" applyBorder="0" applyAlignment="0" applyProtection="0"/>
  </cellStyleXfs>
  <cellXfs count="242">
    <xf numFmtId="0" fontId="0" fillId="0" borderId="0" xfId="0"/>
    <xf numFmtId="0" fontId="2" fillId="0" borderId="0" xfId="0" applyFont="1" applyFill="1" applyBorder="1"/>
    <xf numFmtId="0" fontId="6" fillId="0" borderId="16" xfId="0" applyFont="1" applyFill="1" applyBorder="1" applyAlignment="1">
      <alignment vertical="top" wrapText="1"/>
    </xf>
    <xf numFmtId="0" fontId="6" fillId="0" borderId="16" xfId="0" applyFont="1" applyFill="1" applyBorder="1" applyAlignment="1">
      <alignment horizontal="left" vertical="top" wrapText="1"/>
    </xf>
    <xf numFmtId="0" fontId="6" fillId="0" borderId="9" xfId="0" applyFont="1" applyFill="1" applyBorder="1" applyAlignment="1">
      <alignment vertical="top" wrapText="1"/>
    </xf>
    <xf numFmtId="0" fontId="2" fillId="0" borderId="9" xfId="0" applyFont="1" applyFill="1" applyBorder="1" applyAlignment="1">
      <alignment vertical="top" wrapText="1"/>
    </xf>
    <xf numFmtId="0" fontId="7" fillId="0" borderId="0" xfId="0" applyFont="1" applyAlignment="1">
      <alignment horizontal="center"/>
    </xf>
    <xf numFmtId="0" fontId="2" fillId="0" borderId="0" xfId="0" applyFont="1" applyAlignment="1">
      <alignment horizontal="center"/>
    </xf>
    <xf numFmtId="0" fontId="8" fillId="9" borderId="9" xfId="0" applyFont="1" applyFill="1" applyBorder="1" applyAlignment="1">
      <alignment horizontal="center"/>
    </xf>
    <xf numFmtId="0" fontId="2" fillId="0" borderId="0" xfId="0" applyFont="1" applyBorder="1" applyAlignment="1">
      <alignment horizontal="left"/>
    </xf>
    <xf numFmtId="0" fontId="2" fillId="0" borderId="13" xfId="0" applyFont="1" applyBorder="1" applyAlignment="1">
      <alignment horizontal="center"/>
    </xf>
    <xf numFmtId="49" fontId="3" fillId="0" borderId="1" xfId="0" applyNumberFormat="1" applyFont="1" applyBorder="1" applyAlignment="1">
      <alignment horizontal="right"/>
    </xf>
    <xf numFmtId="49" fontId="9" fillId="0" borderId="6" xfId="0" applyNumberFormat="1" applyFont="1" applyBorder="1" applyAlignment="1">
      <alignment horizontal="right" vertical="center"/>
    </xf>
    <xf numFmtId="49" fontId="9" fillId="0" borderId="8" xfId="0" applyNumberFormat="1" applyFont="1" applyBorder="1" applyAlignment="1">
      <alignment horizontal="right" vertical="center"/>
    </xf>
    <xf numFmtId="0" fontId="3" fillId="0" borderId="9" xfId="0" applyFont="1" applyBorder="1" applyAlignment="1">
      <alignment horizontal="center" vertical="top" wrapText="1" shrinkToFit="1"/>
    </xf>
    <xf numFmtId="0" fontId="2" fillId="0" borderId="9" xfId="0" applyFont="1" applyBorder="1" applyAlignment="1">
      <alignment vertical="top" wrapText="1"/>
    </xf>
    <xf numFmtId="0" fontId="0" fillId="10" borderId="26" xfId="0" applyFill="1" applyBorder="1" applyAlignment="1">
      <alignment horizontal="center"/>
    </xf>
    <xf numFmtId="9" fontId="0" fillId="10" borderId="26" xfId="0" applyNumberFormat="1" applyFill="1" applyBorder="1"/>
    <xf numFmtId="0" fontId="2" fillId="10" borderId="29" xfId="0" applyFont="1" applyFill="1" applyBorder="1" applyAlignment="1">
      <alignment horizontal="center" vertical="center"/>
    </xf>
    <xf numFmtId="0" fontId="2" fillId="10" borderId="26" xfId="0" applyFont="1" applyFill="1" applyBorder="1" applyAlignment="1">
      <alignment horizontal="center" vertical="center"/>
    </xf>
    <xf numFmtId="0" fontId="2" fillId="0" borderId="0" xfId="0" applyFont="1"/>
    <xf numFmtId="0" fontId="7" fillId="0" borderId="0" xfId="0" applyFont="1" applyAlignment="1">
      <alignment horizontal="center"/>
    </xf>
    <xf numFmtId="0" fontId="3" fillId="0" borderId="16" xfId="0" applyFont="1" applyFill="1" applyBorder="1" applyAlignment="1">
      <alignment horizontal="right"/>
    </xf>
    <xf numFmtId="0" fontId="0" fillId="0" borderId="0" xfId="0" applyBorder="1"/>
    <xf numFmtId="0" fontId="0" fillId="0" borderId="0" xfId="0" applyBorder="1" applyAlignment="1">
      <alignment horizontal="center"/>
    </xf>
    <xf numFmtId="0" fontId="2" fillId="0" borderId="0" xfId="0" applyFont="1" applyBorder="1" applyAlignment="1">
      <alignment horizontal="center"/>
    </xf>
    <xf numFmtId="49" fontId="12" fillId="13" borderId="0" xfId="0" applyNumberFormat="1" applyFont="1" applyFill="1" applyBorder="1" applyAlignment="1">
      <alignment vertical="top"/>
    </xf>
    <xf numFmtId="0" fontId="3" fillId="0" borderId="16" xfId="0" applyFont="1" applyFill="1" applyBorder="1" applyAlignment="1">
      <alignment horizontal="right" vertical="center" wrapText="1"/>
    </xf>
    <xf numFmtId="0" fontId="3" fillId="0" borderId="16" xfId="0" applyFont="1" applyBorder="1" applyAlignment="1">
      <alignment horizontal="right"/>
    </xf>
    <xf numFmtId="0" fontId="2" fillId="0" borderId="0" xfId="0" applyFont="1" applyBorder="1"/>
    <xf numFmtId="0" fontId="2" fillId="0" borderId="17" xfId="0" applyFont="1" applyBorder="1"/>
    <xf numFmtId="0" fontId="0" fillId="0" borderId="4" xfId="0" applyBorder="1"/>
    <xf numFmtId="0" fontId="2" fillId="10" borderId="32" xfId="0" applyFont="1" applyFill="1" applyBorder="1" applyAlignment="1">
      <alignment horizontal="center" vertical="center"/>
    </xf>
    <xf numFmtId="0" fontId="2" fillId="10" borderId="25" xfId="0" applyFont="1" applyFill="1" applyBorder="1" applyAlignment="1">
      <alignment horizontal="center" vertical="center"/>
    </xf>
    <xf numFmtId="0" fontId="2" fillId="0" borderId="2" xfId="0" applyFont="1" applyBorder="1" applyAlignment="1">
      <alignment horizontal="center" vertical="center"/>
    </xf>
    <xf numFmtId="0" fontId="2" fillId="14" borderId="2" xfId="0" applyFont="1" applyFill="1" applyBorder="1" applyAlignment="1">
      <alignment horizontal="center" vertical="center"/>
    </xf>
    <xf numFmtId="0" fontId="2" fillId="0" borderId="22" xfId="0" applyFont="1" applyBorder="1" applyAlignment="1">
      <alignment horizontal="center" vertical="center"/>
    </xf>
    <xf numFmtId="0" fontId="2" fillId="14" borderId="22" xfId="0" applyFont="1" applyFill="1" applyBorder="1" applyAlignment="1">
      <alignment horizontal="center" vertical="center"/>
    </xf>
    <xf numFmtId="0" fontId="0" fillId="0" borderId="26" xfId="0" applyFill="1" applyBorder="1" applyAlignment="1">
      <alignment horizontal="center"/>
    </xf>
    <xf numFmtId="0" fontId="2" fillId="10" borderId="28" xfId="0" applyFont="1" applyFill="1" applyBorder="1" applyAlignment="1">
      <alignment horizontal="center" vertical="center"/>
    </xf>
    <xf numFmtId="0" fontId="2" fillId="0" borderId="24" xfId="0" applyFont="1" applyBorder="1" applyAlignment="1">
      <alignment horizontal="center" vertical="center"/>
    </xf>
    <xf numFmtId="0" fontId="2" fillId="14" borderId="24" xfId="0" applyFont="1" applyFill="1" applyBorder="1" applyAlignment="1">
      <alignment horizontal="center" vertical="center"/>
    </xf>
    <xf numFmtId="0" fontId="2" fillId="0" borderId="31" xfId="0" applyFont="1" applyBorder="1" applyAlignment="1">
      <alignment horizontal="center" vertical="center"/>
    </xf>
    <xf numFmtId="0" fontId="12" fillId="12" borderId="0" xfId="0" applyFont="1" applyFill="1" applyBorder="1" applyAlignment="1">
      <alignment vertical="center"/>
    </xf>
    <xf numFmtId="0" fontId="0" fillId="12" borderId="0" xfId="0" applyFill="1" applyBorder="1"/>
    <xf numFmtId="9" fontId="0" fillId="0" borderId="26" xfId="0" applyNumberFormat="1" applyFill="1" applyBorder="1"/>
    <xf numFmtId="0" fontId="6" fillId="0" borderId="20" xfId="0" applyFont="1" applyFill="1" applyBorder="1" applyAlignment="1">
      <alignment vertical="top" wrapText="1"/>
    </xf>
    <xf numFmtId="0" fontId="6" fillId="0" borderId="12" xfId="0" applyFont="1" applyFill="1" applyBorder="1" applyAlignment="1">
      <alignment vertical="top" wrapText="1"/>
    </xf>
    <xf numFmtId="0" fontId="6" fillId="0" borderId="16" xfId="0" applyFont="1" applyFill="1" applyBorder="1"/>
    <xf numFmtId="0" fontId="6" fillId="0" borderId="16" xfId="0" applyFont="1" applyFill="1" applyBorder="1" applyAlignment="1">
      <alignment horizontal="left" vertical="center" wrapText="1"/>
    </xf>
    <xf numFmtId="0" fontId="6" fillId="8" borderId="16" xfId="0" applyFont="1" applyFill="1" applyBorder="1" applyAlignment="1">
      <alignment horizontal="left" vertical="top" wrapText="1"/>
    </xf>
    <xf numFmtId="0" fontId="6" fillId="0" borderId="0" xfId="0" applyFont="1" applyFill="1" applyBorder="1"/>
    <xf numFmtId="0" fontId="2" fillId="0" borderId="34" xfId="0" applyFont="1" applyFill="1" applyBorder="1" applyAlignment="1">
      <alignment vertical="top" wrapText="1"/>
    </xf>
    <xf numFmtId="0" fontId="2" fillId="0" borderId="34" xfId="0" applyFont="1" applyFill="1" applyBorder="1" applyAlignment="1">
      <alignment horizontal="left" vertical="top" wrapText="1"/>
    </xf>
    <xf numFmtId="0" fontId="2" fillId="0" borderId="35" xfId="0" applyFont="1" applyFill="1" applyBorder="1"/>
    <xf numFmtId="0" fontId="6" fillId="0" borderId="34" xfId="0" applyFont="1" applyFill="1" applyBorder="1" applyAlignment="1">
      <alignment vertical="top" wrapText="1"/>
    </xf>
    <xf numFmtId="0" fontId="2" fillId="17" borderId="24" xfId="0" applyFont="1" applyFill="1" applyBorder="1" applyAlignment="1">
      <alignment horizontal="center" vertical="center"/>
    </xf>
    <xf numFmtId="0" fontId="2" fillId="17" borderId="38" xfId="0" applyFont="1" applyFill="1" applyBorder="1" applyAlignment="1">
      <alignment horizontal="center" vertical="center"/>
    </xf>
    <xf numFmtId="0" fontId="2" fillId="10" borderId="27" xfId="0" applyFont="1" applyFill="1" applyBorder="1" applyAlignment="1">
      <alignment horizontal="center" vertical="center"/>
    </xf>
    <xf numFmtId="0" fontId="0" fillId="0" borderId="0" xfId="0" applyProtection="1"/>
    <xf numFmtId="0" fontId="5" fillId="4" borderId="0" xfId="0" applyFont="1" applyFill="1" applyBorder="1" applyAlignment="1" applyProtection="1">
      <alignment horizontal="center" vertical="top" wrapText="1"/>
    </xf>
    <xf numFmtId="0" fontId="2" fillId="4" borderId="30" xfId="0" applyFont="1" applyFill="1" applyBorder="1" applyAlignment="1" applyProtection="1">
      <alignment horizontal="center" vertical="center"/>
    </xf>
    <xf numFmtId="0" fontId="2" fillId="4" borderId="21" xfId="0" applyFont="1" applyFill="1" applyBorder="1" applyAlignment="1" applyProtection="1">
      <alignment horizontal="center" vertical="center"/>
    </xf>
    <xf numFmtId="49" fontId="12" fillId="13" borderId="10" xfId="0" applyNumberFormat="1" applyFont="1" applyFill="1" applyBorder="1" applyAlignment="1" applyProtection="1">
      <alignment vertical="top"/>
    </xf>
    <xf numFmtId="49" fontId="3" fillId="0" borderId="9" xfId="0" applyNumberFormat="1" applyFont="1" applyBorder="1" applyAlignment="1" applyProtection="1">
      <alignment horizontal="center" vertical="top" wrapText="1"/>
    </xf>
    <xf numFmtId="49" fontId="16" fillId="0" borderId="27" xfId="0" applyNumberFormat="1" applyFont="1" applyBorder="1" applyAlignment="1" applyProtection="1">
      <alignment horizontal="center" vertical="center"/>
    </xf>
    <xf numFmtId="49" fontId="16" fillId="0" borderId="33" xfId="0" applyNumberFormat="1" applyFont="1" applyBorder="1" applyAlignment="1" applyProtection="1">
      <alignment horizontal="center" vertical="center"/>
    </xf>
    <xf numFmtId="49" fontId="12" fillId="13" borderId="18" xfId="0" applyNumberFormat="1" applyFont="1" applyFill="1" applyBorder="1" applyAlignment="1" applyProtection="1">
      <alignment vertical="top"/>
    </xf>
    <xf numFmtId="49" fontId="12" fillId="13" borderId="9" xfId="0" applyNumberFormat="1" applyFont="1" applyFill="1" applyBorder="1" applyAlignment="1" applyProtection="1">
      <alignment vertical="top"/>
    </xf>
    <xf numFmtId="0" fontId="12" fillId="13" borderId="9" xfId="0" applyFont="1" applyFill="1" applyBorder="1" applyAlignment="1" applyProtection="1">
      <alignment horizontal="left" vertical="top"/>
    </xf>
    <xf numFmtId="0" fontId="12" fillId="13" borderId="9" xfId="0" applyFont="1" applyFill="1" applyBorder="1" applyAlignment="1" applyProtection="1">
      <alignment horizontal="center" vertical="top"/>
    </xf>
    <xf numFmtId="0" fontId="12" fillId="13" borderId="10" xfId="0" applyFont="1" applyFill="1" applyBorder="1" applyAlignment="1" applyProtection="1">
      <alignment horizontal="center" vertical="top"/>
    </xf>
    <xf numFmtId="0" fontId="5" fillId="4" borderId="34" xfId="0" applyFont="1" applyFill="1" applyBorder="1" applyAlignment="1" applyProtection="1">
      <alignment horizontal="center" vertical="top" wrapText="1"/>
    </xf>
    <xf numFmtId="0" fontId="2" fillId="4" borderId="36" xfId="0" applyFont="1" applyFill="1" applyBorder="1" applyAlignment="1" applyProtection="1">
      <alignment horizontal="center" vertical="center"/>
    </xf>
    <xf numFmtId="0" fontId="5" fillId="4" borderId="16" xfId="0" applyFont="1" applyFill="1" applyBorder="1" applyAlignment="1" applyProtection="1">
      <alignment horizontal="center" vertical="top" wrapText="1"/>
    </xf>
    <xf numFmtId="0" fontId="2" fillId="4" borderId="30" xfId="0" applyFont="1" applyFill="1" applyBorder="1" applyAlignment="1" applyProtection="1">
      <alignment vertical="center"/>
    </xf>
    <xf numFmtId="0" fontId="2" fillId="4" borderId="21" xfId="0" applyFont="1" applyFill="1" applyBorder="1" applyAlignment="1" applyProtection="1">
      <alignment vertical="center"/>
    </xf>
    <xf numFmtId="49" fontId="16" fillId="0" borderId="0" xfId="0" applyNumberFormat="1" applyFont="1" applyBorder="1" applyAlignment="1" applyProtection="1">
      <alignment horizontal="center" vertical="center"/>
    </xf>
    <xf numFmtId="0" fontId="2" fillId="14" borderId="39" xfId="0" applyFont="1" applyFill="1" applyBorder="1" applyAlignment="1">
      <alignment horizontal="center" vertical="center"/>
    </xf>
    <xf numFmtId="0" fontId="2" fillId="17" borderId="40" xfId="0" applyFont="1" applyFill="1" applyBorder="1" applyAlignment="1">
      <alignment horizontal="center" vertical="center"/>
    </xf>
    <xf numFmtId="0" fontId="2" fillId="14" borderId="41" xfId="0" applyFont="1" applyFill="1" applyBorder="1" applyAlignment="1">
      <alignment horizontal="center" vertical="center"/>
    </xf>
    <xf numFmtId="0" fontId="2" fillId="14" borderId="40" xfId="0" applyFont="1" applyFill="1" applyBorder="1" applyAlignment="1">
      <alignment horizontal="center" vertical="center"/>
    </xf>
    <xf numFmtId="0" fontId="2" fillId="10" borderId="18" xfId="0" applyFont="1" applyFill="1" applyBorder="1" applyAlignment="1">
      <alignment horizontal="center" vertical="center"/>
    </xf>
    <xf numFmtId="49" fontId="16" fillId="0" borderId="20" xfId="0" applyNumberFormat="1" applyFont="1" applyBorder="1" applyAlignment="1" applyProtection="1">
      <alignment horizontal="center" vertical="center"/>
    </xf>
    <xf numFmtId="49" fontId="12" fillId="13" borderId="11" xfId="0" applyNumberFormat="1" applyFont="1" applyFill="1" applyBorder="1" applyAlignment="1" applyProtection="1">
      <alignment vertical="top"/>
    </xf>
    <xf numFmtId="0" fontId="2" fillId="14" borderId="3" xfId="0" applyFont="1" applyFill="1" applyBorder="1" applyAlignment="1">
      <alignment horizontal="center" vertical="center"/>
    </xf>
    <xf numFmtId="0" fontId="12" fillId="13" borderId="11" xfId="0" applyFont="1" applyFill="1" applyBorder="1" applyAlignment="1" applyProtection="1">
      <alignment horizontal="center" vertical="top"/>
    </xf>
    <xf numFmtId="0" fontId="2" fillId="14" borderId="7" xfId="0" applyFont="1" applyFill="1" applyBorder="1" applyAlignment="1">
      <alignment horizontal="center" vertical="center"/>
    </xf>
    <xf numFmtId="0" fontId="2" fillId="4" borderId="42" xfId="0" applyFont="1" applyFill="1" applyBorder="1" applyAlignment="1" applyProtection="1">
      <alignment horizontal="center" vertical="center"/>
    </xf>
    <xf numFmtId="0" fontId="2" fillId="14" borderId="38" xfId="0" applyFont="1" applyFill="1" applyBorder="1" applyAlignment="1">
      <alignment horizontal="center" vertical="center"/>
    </xf>
    <xf numFmtId="0" fontId="2" fillId="4" borderId="42" xfId="0" applyFont="1" applyFill="1" applyBorder="1" applyAlignment="1" applyProtection="1">
      <alignment vertical="center"/>
    </xf>
    <xf numFmtId="0" fontId="2" fillId="10" borderId="25" xfId="0" applyFont="1" applyFill="1" applyBorder="1" applyAlignment="1" applyProtection="1">
      <alignment horizontal="center" vertical="center"/>
      <protection locked="0"/>
    </xf>
    <xf numFmtId="0" fontId="2" fillId="0" borderId="2" xfId="0" applyFont="1" applyBorder="1" applyAlignment="1" applyProtection="1">
      <alignment horizontal="center" vertical="center"/>
      <protection locked="0"/>
    </xf>
    <xf numFmtId="0" fontId="2" fillId="10" borderId="28" xfId="0" applyFont="1" applyFill="1" applyBorder="1" applyAlignment="1" applyProtection="1">
      <alignment horizontal="center" vertical="center"/>
      <protection locked="0"/>
    </xf>
    <xf numFmtId="0" fontId="2" fillId="0" borderId="24" xfId="0" applyFont="1" applyBorder="1" applyAlignment="1" applyProtection="1">
      <alignment horizontal="center" vertical="center"/>
      <protection locked="0"/>
    </xf>
    <xf numFmtId="0" fontId="2" fillId="14" borderId="2" xfId="0" applyFont="1" applyFill="1" applyBorder="1" applyAlignment="1" applyProtection="1">
      <alignment horizontal="center" vertical="center"/>
      <protection locked="0"/>
    </xf>
    <xf numFmtId="0" fontId="2" fillId="10" borderId="29" xfId="0" applyFont="1" applyFill="1" applyBorder="1" applyAlignment="1" applyProtection="1">
      <alignment horizontal="center" vertical="center"/>
      <protection locked="0"/>
    </xf>
    <xf numFmtId="0" fontId="2" fillId="0" borderId="31" xfId="0" applyFont="1" applyBorder="1" applyAlignment="1" applyProtection="1">
      <alignment horizontal="center" vertical="center"/>
      <protection locked="0"/>
    </xf>
    <xf numFmtId="0" fontId="2" fillId="10" borderId="26" xfId="0" applyFont="1" applyFill="1" applyBorder="1" applyAlignment="1" applyProtection="1">
      <alignment horizontal="center" vertical="center"/>
      <protection locked="0"/>
    </xf>
    <xf numFmtId="0" fontId="2" fillId="0" borderId="22" xfId="0" applyFont="1" applyBorder="1" applyAlignment="1" applyProtection="1">
      <alignment horizontal="center" vertical="center"/>
      <protection locked="0"/>
    </xf>
    <xf numFmtId="0" fontId="2" fillId="14" borderId="22" xfId="0" applyFont="1" applyFill="1" applyBorder="1" applyAlignment="1" applyProtection="1">
      <alignment horizontal="center" vertical="center"/>
      <protection locked="0"/>
    </xf>
    <xf numFmtId="0" fontId="2" fillId="14" borderId="24" xfId="0" applyFont="1" applyFill="1" applyBorder="1" applyAlignment="1" applyProtection="1">
      <alignment horizontal="center" vertical="center"/>
      <protection locked="0"/>
    </xf>
    <xf numFmtId="0" fontId="4" fillId="3" borderId="5" xfId="0" applyFont="1" applyFill="1" applyBorder="1" applyAlignment="1">
      <alignment horizontal="center"/>
    </xf>
    <xf numFmtId="0" fontId="0" fillId="0" borderId="0" xfId="0" applyAlignment="1"/>
    <xf numFmtId="0" fontId="2" fillId="10" borderId="37" xfId="0" applyFont="1" applyFill="1" applyBorder="1" applyAlignment="1">
      <alignment horizontal="center" vertical="center"/>
    </xf>
    <xf numFmtId="49" fontId="9" fillId="0" borderId="43" xfId="0" applyNumberFormat="1" applyFont="1" applyBorder="1" applyAlignment="1">
      <alignment horizontal="right" vertical="center"/>
    </xf>
    <xf numFmtId="0" fontId="0" fillId="0" borderId="22" xfId="0" applyBorder="1" applyAlignment="1">
      <alignment wrapText="1"/>
    </xf>
    <xf numFmtId="0" fontId="18" fillId="0" borderId="0" xfId="0" applyFont="1" applyFill="1" applyBorder="1"/>
    <xf numFmtId="0" fontId="4" fillId="3" borderId="17" xfId="0" applyFont="1" applyFill="1" applyBorder="1" applyAlignment="1">
      <alignment horizontal="center"/>
    </xf>
    <xf numFmtId="0" fontId="17" fillId="0" borderId="16" xfId="0" applyFont="1" applyFill="1" applyBorder="1"/>
    <xf numFmtId="0" fontId="18" fillId="0" borderId="12" xfId="0" applyFont="1" applyFill="1" applyBorder="1"/>
    <xf numFmtId="0" fontId="18" fillId="4" borderId="0" xfId="0" applyFont="1" applyFill="1" applyBorder="1" applyAlignment="1"/>
    <xf numFmtId="0" fontId="18" fillId="0" borderId="16" xfId="0" applyFont="1" applyFill="1" applyBorder="1"/>
    <xf numFmtId="0" fontId="18" fillId="4" borderId="0" xfId="0" applyFont="1" applyFill="1" applyBorder="1" applyAlignment="1">
      <alignment horizontal="left"/>
    </xf>
    <xf numFmtId="0" fontId="18" fillId="4" borderId="13" xfId="0" applyFont="1" applyFill="1" applyBorder="1" applyAlignment="1">
      <alignment horizontal="left"/>
    </xf>
    <xf numFmtId="0" fontId="20" fillId="0" borderId="0" xfId="0" applyFont="1" applyFill="1" applyBorder="1"/>
    <xf numFmtId="0" fontId="20" fillId="0" borderId="0" xfId="0" applyFont="1" applyFill="1" applyBorder="1" applyAlignment="1">
      <alignment horizontal="left"/>
    </xf>
    <xf numFmtId="0" fontId="1" fillId="0" borderId="0" xfId="0" applyFont="1" applyFill="1" applyBorder="1" applyAlignment="1">
      <alignment vertical="top" wrapText="1"/>
    </xf>
    <xf numFmtId="0" fontId="1" fillId="0" borderId="19" xfId="0" applyFont="1" applyFill="1" applyBorder="1" applyAlignment="1">
      <alignment vertical="top" wrapText="1"/>
    </xf>
    <xf numFmtId="0" fontId="20" fillId="0" borderId="0" xfId="0" applyFont="1" applyFill="1" applyBorder="1" applyAlignment="1">
      <alignment horizontal="center" vertical="center"/>
    </xf>
    <xf numFmtId="0" fontId="20" fillId="0" borderId="19" xfId="0" applyFont="1" applyFill="1" applyBorder="1" applyAlignment="1">
      <alignment vertical="top" wrapText="1"/>
    </xf>
    <xf numFmtId="0" fontId="20" fillId="0" borderId="0" xfId="0" applyFont="1" applyFill="1" applyBorder="1" applyAlignment="1">
      <alignment horizontal="left" vertical="top" wrapText="1"/>
    </xf>
    <xf numFmtId="0" fontId="20" fillId="0" borderId="19" xfId="0" applyFont="1" applyFill="1" applyBorder="1" applyAlignment="1">
      <alignment horizontal="left" vertical="top" wrapText="1"/>
    </xf>
    <xf numFmtId="0" fontId="20" fillId="0" borderId="0" xfId="0" applyFont="1" applyFill="1" applyBorder="1" applyAlignment="1">
      <alignment horizontal="center"/>
    </xf>
    <xf numFmtId="0" fontId="20" fillId="3" borderId="15" xfId="0" applyFont="1" applyFill="1" applyBorder="1" applyAlignment="1">
      <alignment horizontal="center"/>
    </xf>
    <xf numFmtId="0" fontId="20" fillId="0" borderId="19" xfId="0" applyFont="1" applyFill="1" applyBorder="1" applyAlignment="1" applyProtection="1">
      <alignment horizontal="left" vertical="top" wrapText="1"/>
      <protection locked="0"/>
    </xf>
    <xf numFmtId="0" fontId="7" fillId="0" borderId="4" xfId="0" applyFont="1" applyFill="1" applyBorder="1" applyAlignment="1">
      <alignment horizontal="center" vertical="top" wrapText="1"/>
    </xf>
    <xf numFmtId="0" fontId="4" fillId="2" borderId="0" xfId="0" applyFont="1" applyFill="1" applyBorder="1" applyAlignment="1">
      <alignment horizontal="center"/>
    </xf>
    <xf numFmtId="0" fontId="7" fillId="0" borderId="13" xfId="0" applyFont="1" applyFill="1" applyBorder="1"/>
    <xf numFmtId="0" fontId="7" fillId="8" borderId="19" xfId="0" applyFont="1" applyFill="1" applyBorder="1"/>
    <xf numFmtId="0" fontId="7" fillId="0" borderId="12" xfId="0" applyFont="1" applyFill="1" applyBorder="1" applyAlignment="1"/>
    <xf numFmtId="0" fontId="20" fillId="0" borderId="19" xfId="0" applyFont="1" applyFill="1" applyBorder="1"/>
    <xf numFmtId="0" fontId="20" fillId="0" borderId="15" xfId="0" applyFont="1" applyFill="1" applyBorder="1" applyAlignment="1">
      <alignment horizontal="center"/>
    </xf>
    <xf numFmtId="0" fontId="7" fillId="0" borderId="5" xfId="0" applyFont="1" applyFill="1" applyBorder="1" applyAlignment="1">
      <alignment horizontal="center" vertical="top" wrapText="1"/>
    </xf>
    <xf numFmtId="0" fontId="20" fillId="0" borderId="15" xfId="0" applyFont="1" applyFill="1" applyBorder="1" applyAlignment="1">
      <alignment vertical="top" wrapText="1"/>
    </xf>
    <xf numFmtId="0" fontId="2" fillId="8" borderId="37" xfId="0" applyFont="1" applyFill="1" applyBorder="1" applyAlignment="1">
      <alignment horizontal="center" vertical="center"/>
    </xf>
    <xf numFmtId="0" fontId="2" fillId="8" borderId="22" xfId="0" applyFont="1" applyFill="1" applyBorder="1" applyAlignment="1">
      <alignment horizontal="center" vertical="center"/>
    </xf>
    <xf numFmtId="0" fontId="20" fillId="3" borderId="11" xfId="0" applyFont="1" applyFill="1" applyBorder="1" applyAlignment="1">
      <alignment horizontal="center"/>
    </xf>
    <xf numFmtId="0" fontId="18" fillId="0" borderId="42" xfId="0" applyFont="1" applyFill="1" applyBorder="1" applyAlignment="1">
      <alignment horizontal="left"/>
    </xf>
    <xf numFmtId="0" fontId="18" fillId="4" borderId="44" xfId="0" applyFont="1" applyFill="1" applyBorder="1" applyAlignment="1">
      <alignment horizontal="left"/>
    </xf>
    <xf numFmtId="0" fontId="17" fillId="0" borderId="16" xfId="0" applyFont="1" applyFill="1" applyBorder="1" applyAlignment="1">
      <alignment horizontal="left" vertical="center"/>
    </xf>
    <xf numFmtId="0" fontId="18" fillId="0" borderId="16" xfId="0" applyFont="1" applyFill="1" applyBorder="1" applyAlignment="1">
      <alignment horizontal="left"/>
    </xf>
    <xf numFmtId="0" fontId="18" fillId="0" borderId="16" xfId="0" applyFont="1" applyFill="1" applyBorder="1" applyAlignment="1">
      <alignment horizontal="left" vertical="center"/>
    </xf>
    <xf numFmtId="0" fontId="18" fillId="0" borderId="16" xfId="0" applyFont="1" applyFill="1" applyBorder="1" applyAlignment="1">
      <alignment vertical="center"/>
    </xf>
    <xf numFmtId="0" fontId="17" fillId="0" borderId="20" xfId="0" applyFont="1" applyFill="1" applyBorder="1" applyAlignment="1">
      <alignment vertical="center"/>
    </xf>
    <xf numFmtId="0" fontId="20" fillId="3" borderId="45" xfId="0" applyFont="1" applyFill="1" applyBorder="1"/>
    <xf numFmtId="0" fontId="7" fillId="0" borderId="45" xfId="0" applyFont="1" applyFill="1" applyBorder="1" applyAlignment="1">
      <alignment horizontal="center" vertical="top" wrapText="1"/>
    </xf>
    <xf numFmtId="0" fontId="7" fillId="0" borderId="45" xfId="0" applyFont="1" applyFill="1" applyBorder="1" applyAlignment="1">
      <alignment horizontal="center" vertical="center" wrapText="1"/>
    </xf>
    <xf numFmtId="0" fontId="1" fillId="5" borderId="45" xfId="0" applyFont="1" applyFill="1" applyBorder="1" applyAlignment="1">
      <alignment vertical="top" wrapText="1"/>
    </xf>
    <xf numFmtId="0" fontId="20" fillId="0" borderId="45" xfId="0" applyFont="1" applyFill="1" applyBorder="1" applyAlignment="1">
      <alignment vertical="top" wrapText="1"/>
    </xf>
    <xf numFmtId="0" fontId="20" fillId="16" borderId="45" xfId="0" applyFont="1" applyFill="1" applyBorder="1" applyAlignment="1">
      <alignment vertical="top" wrapText="1"/>
    </xf>
    <xf numFmtId="0" fontId="20" fillId="0" borderId="45" xfId="0" applyFont="1" applyFill="1" applyBorder="1"/>
    <xf numFmtId="0" fontId="20" fillId="0" borderId="45" xfId="0" applyFont="1" applyFill="1" applyBorder="1" applyAlignment="1">
      <alignment horizontal="left" vertical="top" wrapText="1"/>
    </xf>
    <xf numFmtId="0" fontId="20" fillId="0" borderId="45" xfId="0" applyFont="1" applyFill="1" applyBorder="1" applyAlignment="1" applyProtection="1">
      <alignment vertical="top" wrapText="1"/>
      <protection locked="0"/>
    </xf>
    <xf numFmtId="0" fontId="21" fillId="4" borderId="45" xfId="0" applyFont="1" applyFill="1" applyBorder="1" applyAlignment="1">
      <alignment horizontal="center" vertical="top" wrapText="1"/>
    </xf>
    <xf numFmtId="0" fontId="20" fillId="4" borderId="45" xfId="0" applyFont="1" applyFill="1" applyBorder="1" applyAlignment="1" applyProtection="1">
      <alignment vertical="top" wrapText="1"/>
      <protection locked="0"/>
    </xf>
    <xf numFmtId="0" fontId="20" fillId="6" borderId="45" xfId="0" applyFont="1" applyFill="1" applyBorder="1" applyAlignment="1" applyProtection="1">
      <alignment vertical="top" wrapText="1"/>
      <protection locked="0"/>
    </xf>
    <xf numFmtId="0" fontId="22" fillId="0" borderId="45" xfId="0" applyFont="1" applyFill="1" applyBorder="1" applyAlignment="1">
      <alignment vertical="top" wrapText="1"/>
    </xf>
    <xf numFmtId="0" fontId="20" fillId="7" borderId="45" xfId="0" applyFont="1" applyFill="1" applyBorder="1" applyAlignment="1">
      <alignment vertical="top" wrapText="1"/>
    </xf>
    <xf numFmtId="0" fontId="22" fillId="0" borderId="45" xfId="0" applyFont="1" applyFill="1" applyBorder="1" applyAlignment="1">
      <alignment horizontal="left" vertical="top" wrapText="1"/>
    </xf>
    <xf numFmtId="0" fontId="22" fillId="0" borderId="45" xfId="0" applyFont="1" applyFill="1" applyBorder="1"/>
    <xf numFmtId="0" fontId="23" fillId="0" borderId="45" xfId="0" applyFont="1" applyBorder="1"/>
    <xf numFmtId="0" fontId="20" fillId="4" borderId="45" xfId="0" applyFont="1" applyFill="1" applyBorder="1" applyAlignment="1">
      <alignment vertical="top" wrapText="1"/>
    </xf>
    <xf numFmtId="0" fontId="20" fillId="6" borderId="45" xfId="0" applyFont="1" applyFill="1" applyBorder="1" applyAlignment="1">
      <alignment vertical="top" wrapText="1"/>
    </xf>
    <xf numFmtId="0" fontId="22" fillId="0" borderId="45" xfId="0" applyFont="1" applyFill="1" applyBorder="1" applyAlignment="1">
      <alignment horizontal="left" vertical="center" wrapText="1"/>
    </xf>
    <xf numFmtId="0" fontId="22" fillId="8" borderId="45" xfId="0" applyFont="1" applyFill="1" applyBorder="1" applyAlignment="1">
      <alignment horizontal="left" vertical="top" wrapText="1"/>
    </xf>
    <xf numFmtId="0" fontId="20" fillId="3" borderId="45" xfId="0" applyFont="1" applyFill="1" applyBorder="1" applyAlignment="1">
      <alignment vertical="top" wrapText="1"/>
    </xf>
    <xf numFmtId="0" fontId="2" fillId="17" borderId="7" xfId="0" applyFont="1" applyFill="1" applyBorder="1" applyAlignment="1">
      <alignment horizontal="center" vertical="center"/>
    </xf>
    <xf numFmtId="0" fontId="2" fillId="15" borderId="37" xfId="0" applyFont="1" applyFill="1" applyBorder="1" applyAlignment="1">
      <alignment horizontal="center" vertical="center"/>
    </xf>
    <xf numFmtId="0" fontId="0" fillId="0" borderId="7" xfId="0" applyBorder="1" applyAlignment="1">
      <alignment wrapText="1"/>
    </xf>
    <xf numFmtId="0" fontId="0" fillId="14" borderId="6" xfId="0" applyFill="1" applyBorder="1" applyAlignment="1">
      <alignment horizontal="center"/>
    </xf>
    <xf numFmtId="0" fontId="2" fillId="0" borderId="9" xfId="0" applyFont="1" applyFill="1" applyBorder="1" applyAlignment="1">
      <alignment horizontal="left" vertical="top" wrapText="1"/>
    </xf>
    <xf numFmtId="0" fontId="2" fillId="0" borderId="18" xfId="0" applyFont="1" applyFill="1" applyBorder="1"/>
    <xf numFmtId="0" fontId="5" fillId="4" borderId="9" xfId="0" applyFont="1" applyFill="1" applyBorder="1" applyAlignment="1" applyProtection="1">
      <alignment horizontal="center" vertical="top" wrapText="1"/>
    </xf>
    <xf numFmtId="0" fontId="6" fillId="0" borderId="14" xfId="0" applyFont="1" applyFill="1" applyBorder="1" applyAlignment="1">
      <alignment vertical="top" wrapText="1"/>
    </xf>
    <xf numFmtId="0" fontId="6" fillId="0" borderId="9" xfId="0" applyFont="1" applyFill="1" applyBorder="1" applyAlignment="1">
      <alignment horizontal="left" vertical="top" wrapText="1"/>
    </xf>
    <xf numFmtId="0" fontId="6" fillId="0" borderId="17" xfId="0" applyFont="1" applyFill="1" applyBorder="1" applyAlignment="1">
      <alignment vertical="top" wrapText="1"/>
    </xf>
    <xf numFmtId="0" fontId="6" fillId="0" borderId="9" xfId="0" applyFont="1" applyFill="1" applyBorder="1"/>
    <xf numFmtId="0" fontId="6" fillId="0" borderId="9" xfId="0" applyFont="1" applyFill="1" applyBorder="1" applyAlignment="1">
      <alignment horizontal="left" vertical="center" wrapText="1"/>
    </xf>
    <xf numFmtId="0" fontId="6" fillId="8" borderId="9" xfId="0" applyFont="1" applyFill="1" applyBorder="1" applyAlignment="1">
      <alignment horizontal="left" vertical="top" wrapText="1"/>
    </xf>
    <xf numFmtId="0" fontId="0" fillId="10" borderId="28" xfId="0" applyFill="1" applyBorder="1" applyAlignment="1">
      <alignment horizontal="center"/>
    </xf>
    <xf numFmtId="0" fontId="0" fillId="0" borderId="28" xfId="0" applyFill="1" applyBorder="1" applyAlignment="1">
      <alignment horizontal="center"/>
    </xf>
    <xf numFmtId="0" fontId="0" fillId="14" borderId="43" xfId="0" applyFill="1" applyBorder="1" applyAlignment="1">
      <alignment horizontal="center"/>
    </xf>
    <xf numFmtId="0" fontId="0" fillId="10" borderId="49" xfId="0" applyFill="1" applyBorder="1" applyAlignment="1">
      <alignment horizontal="center"/>
    </xf>
    <xf numFmtId="0" fontId="0" fillId="0" borderId="49" xfId="0" applyFill="1" applyBorder="1" applyAlignment="1">
      <alignment horizontal="center"/>
    </xf>
    <xf numFmtId="0" fontId="0" fillId="14" borderId="8" xfId="0" applyFill="1" applyBorder="1" applyAlignment="1">
      <alignment horizontal="center"/>
    </xf>
    <xf numFmtId="0" fontId="12" fillId="12" borderId="50" xfId="0" applyFont="1" applyFill="1" applyBorder="1" applyAlignment="1">
      <alignment horizontal="center"/>
    </xf>
    <xf numFmtId="9" fontId="0" fillId="14" borderId="6" xfId="0" applyNumberFormat="1" applyFill="1" applyBorder="1"/>
    <xf numFmtId="9" fontId="0" fillId="10" borderId="49" xfId="0" applyNumberFormat="1" applyFill="1" applyBorder="1"/>
    <xf numFmtId="9" fontId="0" fillId="0" borderId="49" xfId="0" applyNumberFormat="1" applyFill="1" applyBorder="1"/>
    <xf numFmtId="9" fontId="0" fillId="14" borderId="8" xfId="0" applyNumberFormat="1" applyFill="1" applyBorder="1"/>
    <xf numFmtId="0" fontId="12" fillId="12" borderId="17" xfId="0" applyFont="1" applyFill="1" applyBorder="1" applyAlignment="1">
      <alignment horizontal="center"/>
    </xf>
    <xf numFmtId="0" fontId="12" fillId="12" borderId="16" xfId="0" applyFont="1" applyFill="1" applyBorder="1" applyAlignment="1">
      <alignment horizontal="center"/>
    </xf>
    <xf numFmtId="0" fontId="3" fillId="0" borderId="20" xfId="0" applyFont="1" applyBorder="1" applyAlignment="1">
      <alignment horizontal="center"/>
    </xf>
    <xf numFmtId="0" fontId="3" fillId="0" borderId="5" xfId="0" applyFont="1" applyBorder="1" applyAlignment="1">
      <alignment horizontal="center"/>
    </xf>
    <xf numFmtId="0" fontId="0" fillId="0" borderId="0" xfId="0" applyBorder="1" applyAlignment="1">
      <alignment wrapText="1"/>
    </xf>
    <xf numFmtId="9" fontId="18" fillId="0" borderId="9" xfId="1" applyFont="1" applyFill="1" applyBorder="1" applyAlignment="1">
      <alignment horizontal="center"/>
    </xf>
    <xf numFmtId="9" fontId="18" fillId="0" borderId="10" xfId="1" applyFont="1" applyFill="1" applyBorder="1" applyAlignment="1">
      <alignment horizontal="center"/>
    </xf>
    <xf numFmtId="9" fontId="18" fillId="0" borderId="11" xfId="1" applyFont="1" applyFill="1" applyBorder="1" applyAlignment="1">
      <alignment horizontal="center"/>
    </xf>
    <xf numFmtId="0" fontId="17" fillId="0" borderId="16" xfId="0" applyFont="1" applyFill="1" applyBorder="1" applyAlignment="1">
      <alignment horizontal="center" vertical="center"/>
    </xf>
    <xf numFmtId="0" fontId="17" fillId="0" borderId="20" xfId="0" applyFont="1" applyFill="1" applyBorder="1" applyAlignment="1">
      <alignment horizontal="center" vertical="center"/>
    </xf>
    <xf numFmtId="0" fontId="0" fillId="0" borderId="9" xfId="0" applyBorder="1" applyAlignment="1">
      <alignment horizontal="center" textRotation="90"/>
    </xf>
    <xf numFmtId="0" fontId="0" fillId="0" borderId="10" xfId="0" applyBorder="1" applyAlignment="1">
      <alignment horizontal="center" textRotation="90"/>
    </xf>
    <xf numFmtId="49" fontId="0" fillId="0" borderId="9" xfId="0" applyNumberFormat="1" applyBorder="1" applyAlignment="1" applyProtection="1">
      <alignment horizontal="center" shrinkToFit="1"/>
      <protection locked="0"/>
    </xf>
    <xf numFmtId="49" fontId="0" fillId="0" borderId="10" xfId="0" applyNumberFormat="1" applyBorder="1" applyAlignment="1" applyProtection="1">
      <alignment horizontal="center" shrinkToFit="1"/>
      <protection locked="0"/>
    </xf>
    <xf numFmtId="49" fontId="0" fillId="0" borderId="17" xfId="0" applyNumberFormat="1" applyBorder="1" applyAlignment="1" applyProtection="1">
      <alignment horizontal="center" vertical="center" textRotation="90" wrapText="1" shrinkToFit="1"/>
      <protection locked="0"/>
    </xf>
    <xf numFmtId="49" fontId="0" fillId="0" borderId="4" xfId="0" applyNumberFormat="1" applyBorder="1" applyAlignment="1" applyProtection="1">
      <alignment horizontal="center" vertical="center" textRotation="90" wrapText="1" shrinkToFit="1"/>
      <protection locked="0"/>
    </xf>
    <xf numFmtId="0" fontId="3" fillId="0" borderId="0" xfId="0" applyFont="1" applyAlignment="1">
      <alignment horizontal="left" vertical="top" wrapText="1"/>
    </xf>
    <xf numFmtId="0" fontId="7" fillId="10" borderId="23" xfId="0" applyFont="1" applyFill="1" applyBorder="1" applyAlignment="1">
      <alignment horizontal="center"/>
    </xf>
    <xf numFmtId="0" fontId="7" fillId="10" borderId="11" xfId="0" applyFont="1" applyFill="1" applyBorder="1" applyAlignment="1">
      <alignment horizontal="center"/>
    </xf>
    <xf numFmtId="49" fontId="10" fillId="11" borderId="9" xfId="0" applyNumberFormat="1" applyFont="1" applyFill="1" applyBorder="1" applyAlignment="1">
      <alignment horizontal="center"/>
    </xf>
    <xf numFmtId="49" fontId="10" fillId="11" borderId="10" xfId="0" applyNumberFormat="1" applyFont="1" applyFill="1" applyBorder="1" applyAlignment="1">
      <alignment horizontal="center"/>
    </xf>
    <xf numFmtId="49" fontId="2" fillId="12" borderId="9" xfId="0" applyNumberFormat="1" applyFont="1" applyFill="1" applyBorder="1" applyAlignment="1" applyProtection="1">
      <alignment horizontal="center"/>
    </xf>
    <xf numFmtId="49" fontId="2" fillId="12" borderId="10" xfId="0" applyNumberFormat="1" applyFont="1" applyFill="1" applyBorder="1" applyAlignment="1" applyProtection="1">
      <alignment horizontal="center"/>
    </xf>
    <xf numFmtId="49" fontId="2" fillId="12" borderId="11" xfId="0" applyNumberFormat="1" applyFont="1" applyFill="1" applyBorder="1" applyAlignment="1" applyProtection="1">
      <alignment horizontal="center"/>
    </xf>
    <xf numFmtId="49" fontId="0" fillId="0" borderId="9" xfId="0" applyNumberFormat="1" applyBorder="1" applyAlignment="1" applyProtection="1">
      <alignment horizontal="center" vertical="center" textRotation="90" wrapText="1" shrinkToFit="1"/>
      <protection locked="0"/>
    </xf>
    <xf numFmtId="49" fontId="0" fillId="0" borderId="10" xfId="0" applyNumberFormat="1" applyBorder="1" applyAlignment="1" applyProtection="1">
      <alignment horizontal="center" vertical="center" textRotation="90" wrapText="1" shrinkToFit="1"/>
      <protection locked="0"/>
    </xf>
    <xf numFmtId="49" fontId="0" fillId="0" borderId="11" xfId="0" applyNumberFormat="1" applyBorder="1" applyAlignment="1" applyProtection="1">
      <alignment horizontal="center" vertical="center" textRotation="90" wrapText="1" shrinkToFit="1"/>
      <protection locked="0"/>
    </xf>
    <xf numFmtId="49" fontId="0" fillId="0" borderId="11" xfId="0" applyNumberFormat="1" applyBorder="1" applyAlignment="1" applyProtection="1">
      <alignment horizontal="center" shrinkToFit="1"/>
      <protection locked="0"/>
    </xf>
    <xf numFmtId="49" fontId="10" fillId="11" borderId="11" xfId="0" applyNumberFormat="1" applyFont="1" applyFill="1" applyBorder="1" applyAlignment="1">
      <alignment horizontal="center"/>
    </xf>
    <xf numFmtId="9" fontId="0" fillId="0" borderId="9" xfId="1" applyFont="1" applyBorder="1" applyAlignment="1">
      <alignment horizontal="center"/>
    </xf>
    <xf numFmtId="9" fontId="0" fillId="0" borderId="10" xfId="1" applyFont="1" applyBorder="1" applyAlignment="1">
      <alignment horizontal="center"/>
    </xf>
    <xf numFmtId="0" fontId="10" fillId="11" borderId="9" xfId="0" applyFont="1" applyFill="1" applyBorder="1" applyAlignment="1">
      <alignment horizontal="center"/>
    </xf>
    <xf numFmtId="0" fontId="10" fillId="11" borderId="10" xfId="0" applyFont="1" applyFill="1" applyBorder="1" applyAlignment="1">
      <alignment horizontal="center"/>
    </xf>
    <xf numFmtId="0" fontId="10" fillId="11" borderId="11" xfId="0" applyFont="1" applyFill="1" applyBorder="1" applyAlignment="1">
      <alignment horizontal="center"/>
    </xf>
    <xf numFmtId="0" fontId="0" fillId="0" borderId="11" xfId="0" applyBorder="1" applyAlignment="1">
      <alignment horizontal="center" textRotation="90"/>
    </xf>
    <xf numFmtId="9" fontId="0" fillId="0" borderId="11" xfId="1" applyFont="1" applyBorder="1" applyAlignment="1">
      <alignment horizontal="center"/>
    </xf>
    <xf numFmtId="49" fontId="0" fillId="0" borderId="5" xfId="0" applyNumberFormat="1" applyBorder="1" applyAlignment="1" applyProtection="1">
      <alignment horizontal="center" vertical="center" textRotation="90" wrapText="1" shrinkToFit="1"/>
      <protection locked="0"/>
    </xf>
    <xf numFmtId="0" fontId="0" fillId="4" borderId="30" xfId="0" applyFill="1" applyBorder="1" applyAlignment="1">
      <alignment horizontal="center"/>
    </xf>
    <xf numFmtId="0" fontId="0" fillId="4" borderId="21" xfId="0" applyFill="1" applyBorder="1" applyAlignment="1">
      <alignment horizontal="center"/>
    </xf>
    <xf numFmtId="0" fontId="0" fillId="4" borderId="42" xfId="0" applyFill="1" applyBorder="1" applyAlignment="1">
      <alignment horizontal="center"/>
    </xf>
    <xf numFmtId="0" fontId="0" fillId="4" borderId="46" xfId="0" applyFill="1" applyBorder="1" applyAlignment="1">
      <alignment horizontal="center"/>
    </xf>
    <xf numFmtId="0" fontId="0" fillId="4" borderId="47" xfId="0" applyFill="1" applyBorder="1" applyAlignment="1">
      <alignment horizontal="center"/>
    </xf>
    <xf numFmtId="0" fontId="0" fillId="4" borderId="48" xfId="0" applyFill="1" applyBorder="1" applyAlignment="1">
      <alignment horizontal="center"/>
    </xf>
    <xf numFmtId="0" fontId="11" fillId="11" borderId="18" xfId="0" applyFont="1" applyFill="1" applyBorder="1" applyAlignment="1">
      <alignment horizontal="center" vertical="center"/>
    </xf>
    <xf numFmtId="0" fontId="11" fillId="11" borderId="0" xfId="0" applyFont="1" applyFill="1" applyBorder="1" applyAlignment="1">
      <alignment horizontal="center" vertical="center"/>
    </xf>
    <xf numFmtId="49" fontId="12" fillId="13" borderId="46" xfId="0" applyNumberFormat="1" applyFont="1" applyFill="1" applyBorder="1" applyAlignment="1">
      <alignment horizontal="center" vertical="top"/>
    </xf>
    <xf numFmtId="49" fontId="12" fillId="13" borderId="47" xfId="0" applyNumberFormat="1" applyFont="1" applyFill="1" applyBorder="1" applyAlignment="1">
      <alignment horizontal="center" vertical="top"/>
    </xf>
    <xf numFmtId="49" fontId="12" fillId="13" borderId="48" xfId="0" applyNumberFormat="1" applyFont="1" applyFill="1" applyBorder="1" applyAlignment="1">
      <alignment horizontal="center" vertical="top"/>
    </xf>
    <xf numFmtId="0" fontId="12" fillId="12" borderId="0" xfId="0" applyFont="1" applyFill="1" applyBorder="1" applyAlignment="1">
      <alignment horizontal="center" vertical="center"/>
    </xf>
    <xf numFmtId="0" fontId="2" fillId="12" borderId="18" xfId="0" applyFont="1" applyFill="1" applyBorder="1" applyAlignment="1">
      <alignment horizontal="center" wrapText="1" shrinkToFit="1"/>
    </xf>
    <xf numFmtId="0" fontId="2" fillId="12" borderId="0" xfId="0" applyFont="1" applyFill="1" applyBorder="1" applyAlignment="1">
      <alignment horizontal="center" wrapText="1" shrinkToFit="1"/>
    </xf>
  </cellXfs>
  <cellStyles count="2">
    <cellStyle name="Normal" xfId="0" builtinId="0"/>
    <cellStyle name="Percent" xfId="1" builtinId="5"/>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4</xdr:col>
      <xdr:colOff>441150</xdr:colOff>
      <xdr:row>19</xdr:row>
      <xdr:rowOff>152400</xdr:rowOff>
    </xdr:from>
    <xdr:ext cx="1841851" cy="937629"/>
    <xdr:sp macro="" textlink="">
      <xdr:nvSpPr>
        <xdr:cNvPr id="2" name="Rectangle 1">
          <a:extLst>
            <a:ext uri="{FF2B5EF4-FFF2-40B4-BE49-F238E27FC236}">
              <a16:creationId xmlns:a16="http://schemas.microsoft.com/office/drawing/2014/main" id="{00000000-0008-0000-0000-000002000000}"/>
            </a:ext>
          </a:extLst>
        </xdr:cNvPr>
        <xdr:cNvSpPr/>
      </xdr:nvSpPr>
      <xdr:spPr>
        <a:xfrm>
          <a:off x="5346525" y="4305300"/>
          <a:ext cx="1841851" cy="937629"/>
        </a:xfrm>
        <a:prstGeom prst="rect">
          <a:avLst/>
        </a:prstGeom>
        <a:noFill/>
      </xdr:spPr>
      <xdr:txBody>
        <a:bodyPr wrap="none" lIns="91440" tIns="45720" rIns="91440" bIns="45720">
          <a:spAutoFit/>
        </a:bodyPr>
        <a:lstStyle/>
        <a:p>
          <a:pPr algn="ctr"/>
          <a:r>
            <a:rPr lang="en-US" sz="54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rPr>
            <a:t>PILOT</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0</xdr:col>
      <xdr:colOff>0</xdr:colOff>
      <xdr:row>5</xdr:row>
      <xdr:rowOff>183649</xdr:rowOff>
    </xdr:from>
    <xdr:ext cx="3533775" cy="1595117"/>
    <xdr:sp macro="" textlink="">
      <xdr:nvSpPr>
        <xdr:cNvPr id="2" name="Rectangle 1">
          <a:extLst>
            <a:ext uri="{FF2B5EF4-FFF2-40B4-BE49-F238E27FC236}">
              <a16:creationId xmlns:a16="http://schemas.microsoft.com/office/drawing/2014/main" id="{00000000-0008-0000-0100-000002000000}"/>
            </a:ext>
          </a:extLst>
        </xdr:cNvPr>
        <xdr:cNvSpPr/>
      </xdr:nvSpPr>
      <xdr:spPr>
        <a:xfrm>
          <a:off x="0" y="1279024"/>
          <a:ext cx="3533775" cy="1595117"/>
        </a:xfrm>
        <a:prstGeom prst="rect">
          <a:avLst/>
        </a:prstGeom>
        <a:noFill/>
      </xdr:spPr>
      <xdr:txBody>
        <a:bodyPr wrap="square" lIns="91440" tIns="45720" rIns="91440" bIns="45720">
          <a:spAutoFit/>
        </a:bodyPr>
        <a:lstStyle/>
        <a:p>
          <a:pPr algn="ctr"/>
          <a:r>
            <a:rPr lang="en-US" sz="9600" b="0" cap="none" spc="0">
              <a:ln w="18415" cmpd="sng">
                <a:solidFill>
                  <a:srgbClr val="FFFFFF">
                    <a:alpha val="66000"/>
                  </a:srgbClr>
                </a:solidFill>
                <a:prstDash val="solid"/>
              </a:ln>
              <a:solidFill>
                <a:srgbClr val="FFFFFF">
                  <a:alpha val="46000"/>
                </a:srgbClr>
              </a:solidFill>
              <a:effectLst>
                <a:outerShdw blurRad="63500" dir="3600000" algn="tl" rotWithShape="0">
                  <a:srgbClr val="000000">
                    <a:alpha val="70000"/>
                  </a:srgbClr>
                </a:outerShdw>
              </a:effectLst>
            </a:rPr>
            <a:t>PILOT</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0</xdr:col>
      <xdr:colOff>0</xdr:colOff>
      <xdr:row>0</xdr:row>
      <xdr:rowOff>183649</xdr:rowOff>
    </xdr:from>
    <xdr:ext cx="3533775" cy="1595117"/>
    <xdr:sp macro="" textlink="">
      <xdr:nvSpPr>
        <xdr:cNvPr id="2" name="Rectangle 1">
          <a:extLst>
            <a:ext uri="{FF2B5EF4-FFF2-40B4-BE49-F238E27FC236}">
              <a16:creationId xmlns:a16="http://schemas.microsoft.com/office/drawing/2014/main" id="{00000000-0008-0000-0200-000002000000}"/>
            </a:ext>
          </a:extLst>
        </xdr:cNvPr>
        <xdr:cNvSpPr/>
      </xdr:nvSpPr>
      <xdr:spPr>
        <a:xfrm>
          <a:off x="0" y="1279024"/>
          <a:ext cx="3533775" cy="1595117"/>
        </a:xfrm>
        <a:prstGeom prst="rect">
          <a:avLst/>
        </a:prstGeom>
        <a:noFill/>
      </xdr:spPr>
      <xdr:txBody>
        <a:bodyPr wrap="square" lIns="91440" tIns="45720" rIns="91440" bIns="45720">
          <a:spAutoFit/>
        </a:bodyPr>
        <a:lstStyle/>
        <a:p>
          <a:pPr algn="ctr"/>
          <a:r>
            <a:rPr lang="en-US" sz="9600" b="0" cap="none" spc="0">
              <a:ln w="18415" cmpd="sng">
                <a:solidFill>
                  <a:srgbClr val="FFFFFF">
                    <a:alpha val="66000"/>
                  </a:srgbClr>
                </a:solidFill>
                <a:prstDash val="solid"/>
              </a:ln>
              <a:solidFill>
                <a:srgbClr val="FFFFFF">
                  <a:alpha val="46000"/>
                </a:srgbClr>
              </a:solidFill>
              <a:effectLst>
                <a:outerShdw blurRad="63500" dir="3600000" algn="tl" rotWithShape="0">
                  <a:srgbClr val="000000">
                    <a:alpha val="70000"/>
                  </a:srgbClr>
                </a:outerShdw>
              </a:effectLst>
            </a:rPr>
            <a:t>PILOT</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0</xdr:col>
      <xdr:colOff>962025</xdr:colOff>
      <xdr:row>0</xdr:row>
      <xdr:rowOff>2</xdr:rowOff>
    </xdr:from>
    <xdr:ext cx="5838825" cy="885824"/>
    <xdr:sp macro="" textlink="">
      <xdr:nvSpPr>
        <xdr:cNvPr id="2" name="Rectangle 1">
          <a:extLst>
            <a:ext uri="{FF2B5EF4-FFF2-40B4-BE49-F238E27FC236}">
              <a16:creationId xmlns:a16="http://schemas.microsoft.com/office/drawing/2014/main" id="{00000000-0008-0000-0300-000002000000}"/>
            </a:ext>
          </a:extLst>
        </xdr:cNvPr>
        <xdr:cNvSpPr/>
      </xdr:nvSpPr>
      <xdr:spPr>
        <a:xfrm>
          <a:off x="962025" y="2"/>
          <a:ext cx="5838825" cy="885824"/>
        </a:xfrm>
        <a:prstGeom prst="rect">
          <a:avLst/>
        </a:prstGeom>
        <a:noFill/>
      </xdr:spPr>
      <xdr:txBody>
        <a:bodyPr wrap="square" lIns="91440" tIns="45720" rIns="91440" bIns="45720">
          <a:noAutofit/>
        </a:bodyPr>
        <a:lstStyle/>
        <a:p>
          <a:pPr algn="ctr"/>
          <a:r>
            <a:rPr lang="en-US" sz="6600" b="0" cap="none" spc="0">
              <a:ln w="18415" cmpd="sng">
                <a:solidFill>
                  <a:srgbClr val="FFFFFF">
                    <a:alpha val="66000"/>
                  </a:srgbClr>
                </a:solidFill>
                <a:prstDash val="solid"/>
              </a:ln>
              <a:solidFill>
                <a:srgbClr val="FFFFFF">
                  <a:alpha val="46000"/>
                </a:srgbClr>
              </a:solidFill>
              <a:effectLst>
                <a:outerShdw blurRad="63500" dir="3600000" algn="tl" rotWithShape="0">
                  <a:srgbClr val="000000">
                    <a:alpha val="70000"/>
                  </a:srgbClr>
                </a:outerShdw>
              </a:effectLst>
            </a:rPr>
            <a:t>PILOT</a:t>
          </a:r>
          <a:endParaRPr lang="en-US" sz="9600" b="0" cap="none" spc="0">
            <a:ln w="18415" cmpd="sng">
              <a:solidFill>
                <a:srgbClr val="FFFFFF">
                  <a:alpha val="66000"/>
                </a:srgbClr>
              </a:solidFill>
              <a:prstDash val="solid"/>
            </a:ln>
            <a:solidFill>
              <a:srgbClr val="FFFFFF">
                <a:alpha val="46000"/>
              </a:srgbClr>
            </a:solidFill>
            <a:effectLst>
              <a:outerShdw blurRad="63500" dir="3600000" algn="tl" rotWithShape="0">
                <a:srgbClr val="000000">
                  <a:alpha val="70000"/>
                </a:srgbClr>
              </a:outerShdw>
            </a:effectLst>
          </a:endParaRP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H75"/>
  <sheetViews>
    <sheetView topLeftCell="A56" zoomScaleNormal="100" workbookViewId="0">
      <selection activeCell="B72" sqref="B72:D72"/>
    </sheetView>
  </sheetViews>
  <sheetFormatPr defaultRowHeight="12.75" x14ac:dyDescent="0.2"/>
  <cols>
    <col min="1" max="1" width="67.7109375" style="1" customWidth="1"/>
    <col min="2" max="2" width="6" style="1" customWidth="1"/>
    <col min="3" max="3" width="7.28515625" style="1" customWidth="1"/>
    <col min="4" max="4" width="5.140625" style="1" customWidth="1"/>
    <col min="5" max="5" width="40.5703125" style="1" bestFit="1" customWidth="1"/>
    <col min="6" max="6" width="10.28515625" style="1" hidden="1" customWidth="1"/>
    <col min="7" max="254" width="9.140625" style="1"/>
    <col min="255" max="255" width="43.140625" style="1" customWidth="1"/>
    <col min="256" max="259" width="4" style="1" customWidth="1"/>
    <col min="260" max="260" width="57.140625" style="1" customWidth="1"/>
    <col min="261" max="261" width="6.7109375" style="1" customWidth="1"/>
    <col min="262" max="262" width="10.28515625" style="1" customWidth="1"/>
    <col min="263" max="510" width="9.140625" style="1"/>
    <col min="511" max="511" width="43.140625" style="1" customWidth="1"/>
    <col min="512" max="515" width="4" style="1" customWidth="1"/>
    <col min="516" max="516" width="57.140625" style="1" customWidth="1"/>
    <col min="517" max="517" width="6.7109375" style="1" customWidth="1"/>
    <col min="518" max="518" width="10.28515625" style="1" customWidth="1"/>
    <col min="519" max="766" width="9.140625" style="1"/>
    <col min="767" max="767" width="43.140625" style="1" customWidth="1"/>
    <col min="768" max="771" width="4" style="1" customWidth="1"/>
    <col min="772" max="772" width="57.140625" style="1" customWidth="1"/>
    <col min="773" max="773" width="6.7109375" style="1" customWidth="1"/>
    <col min="774" max="774" width="10.28515625" style="1" customWidth="1"/>
    <col min="775" max="1022" width="9.140625" style="1"/>
    <col min="1023" max="1023" width="43.140625" style="1" customWidth="1"/>
    <col min="1024" max="1027" width="4" style="1" customWidth="1"/>
    <col min="1028" max="1028" width="57.140625" style="1" customWidth="1"/>
    <col min="1029" max="1029" width="6.7109375" style="1" customWidth="1"/>
    <col min="1030" max="1030" width="10.28515625" style="1" customWidth="1"/>
    <col min="1031" max="1278" width="9.140625" style="1"/>
    <col min="1279" max="1279" width="43.140625" style="1" customWidth="1"/>
    <col min="1280" max="1283" width="4" style="1" customWidth="1"/>
    <col min="1284" max="1284" width="57.140625" style="1" customWidth="1"/>
    <col min="1285" max="1285" width="6.7109375" style="1" customWidth="1"/>
    <col min="1286" max="1286" width="10.28515625" style="1" customWidth="1"/>
    <col min="1287" max="1534" width="9.140625" style="1"/>
    <col min="1535" max="1535" width="43.140625" style="1" customWidth="1"/>
    <col min="1536" max="1539" width="4" style="1" customWidth="1"/>
    <col min="1540" max="1540" width="57.140625" style="1" customWidth="1"/>
    <col min="1541" max="1541" width="6.7109375" style="1" customWidth="1"/>
    <col min="1542" max="1542" width="10.28515625" style="1" customWidth="1"/>
    <col min="1543" max="1790" width="9.140625" style="1"/>
    <col min="1791" max="1791" width="43.140625" style="1" customWidth="1"/>
    <col min="1792" max="1795" width="4" style="1" customWidth="1"/>
    <col min="1796" max="1796" width="57.140625" style="1" customWidth="1"/>
    <col min="1797" max="1797" width="6.7109375" style="1" customWidth="1"/>
    <col min="1798" max="1798" width="10.28515625" style="1" customWidth="1"/>
    <col min="1799" max="2046" width="9.140625" style="1"/>
    <col min="2047" max="2047" width="43.140625" style="1" customWidth="1"/>
    <col min="2048" max="2051" width="4" style="1" customWidth="1"/>
    <col min="2052" max="2052" width="57.140625" style="1" customWidth="1"/>
    <col min="2053" max="2053" width="6.7109375" style="1" customWidth="1"/>
    <col min="2054" max="2054" width="10.28515625" style="1" customWidth="1"/>
    <col min="2055" max="2302" width="9.140625" style="1"/>
    <col min="2303" max="2303" width="43.140625" style="1" customWidth="1"/>
    <col min="2304" max="2307" width="4" style="1" customWidth="1"/>
    <col min="2308" max="2308" width="57.140625" style="1" customWidth="1"/>
    <col min="2309" max="2309" width="6.7109375" style="1" customWidth="1"/>
    <col min="2310" max="2310" width="10.28515625" style="1" customWidth="1"/>
    <col min="2311" max="2558" width="9.140625" style="1"/>
    <col min="2559" max="2559" width="43.140625" style="1" customWidth="1"/>
    <col min="2560" max="2563" width="4" style="1" customWidth="1"/>
    <col min="2564" max="2564" width="57.140625" style="1" customWidth="1"/>
    <col min="2565" max="2565" width="6.7109375" style="1" customWidth="1"/>
    <col min="2566" max="2566" width="10.28515625" style="1" customWidth="1"/>
    <col min="2567" max="2814" width="9.140625" style="1"/>
    <col min="2815" max="2815" width="43.140625" style="1" customWidth="1"/>
    <col min="2816" max="2819" width="4" style="1" customWidth="1"/>
    <col min="2820" max="2820" width="57.140625" style="1" customWidth="1"/>
    <col min="2821" max="2821" width="6.7109375" style="1" customWidth="1"/>
    <col min="2822" max="2822" width="10.28515625" style="1" customWidth="1"/>
    <col min="2823" max="3070" width="9.140625" style="1"/>
    <col min="3071" max="3071" width="43.140625" style="1" customWidth="1"/>
    <col min="3072" max="3075" width="4" style="1" customWidth="1"/>
    <col min="3076" max="3076" width="57.140625" style="1" customWidth="1"/>
    <col min="3077" max="3077" width="6.7109375" style="1" customWidth="1"/>
    <col min="3078" max="3078" width="10.28515625" style="1" customWidth="1"/>
    <col min="3079" max="3326" width="9.140625" style="1"/>
    <col min="3327" max="3327" width="43.140625" style="1" customWidth="1"/>
    <col min="3328" max="3331" width="4" style="1" customWidth="1"/>
    <col min="3332" max="3332" width="57.140625" style="1" customWidth="1"/>
    <col min="3333" max="3333" width="6.7109375" style="1" customWidth="1"/>
    <col min="3334" max="3334" width="10.28515625" style="1" customWidth="1"/>
    <col min="3335" max="3582" width="9.140625" style="1"/>
    <col min="3583" max="3583" width="43.140625" style="1" customWidth="1"/>
    <col min="3584" max="3587" width="4" style="1" customWidth="1"/>
    <col min="3588" max="3588" width="57.140625" style="1" customWidth="1"/>
    <col min="3589" max="3589" width="6.7109375" style="1" customWidth="1"/>
    <col min="3590" max="3590" width="10.28515625" style="1" customWidth="1"/>
    <col min="3591" max="3838" width="9.140625" style="1"/>
    <col min="3839" max="3839" width="43.140625" style="1" customWidth="1"/>
    <col min="3840" max="3843" width="4" style="1" customWidth="1"/>
    <col min="3844" max="3844" width="57.140625" style="1" customWidth="1"/>
    <col min="3845" max="3845" width="6.7109375" style="1" customWidth="1"/>
    <col min="3846" max="3846" width="10.28515625" style="1" customWidth="1"/>
    <col min="3847" max="4094" width="9.140625" style="1"/>
    <col min="4095" max="4095" width="43.140625" style="1" customWidth="1"/>
    <col min="4096" max="4099" width="4" style="1" customWidth="1"/>
    <col min="4100" max="4100" width="57.140625" style="1" customWidth="1"/>
    <col min="4101" max="4101" width="6.7109375" style="1" customWidth="1"/>
    <col min="4102" max="4102" width="10.28515625" style="1" customWidth="1"/>
    <col min="4103" max="4350" width="9.140625" style="1"/>
    <col min="4351" max="4351" width="43.140625" style="1" customWidth="1"/>
    <col min="4352" max="4355" width="4" style="1" customWidth="1"/>
    <col min="4356" max="4356" width="57.140625" style="1" customWidth="1"/>
    <col min="4357" max="4357" width="6.7109375" style="1" customWidth="1"/>
    <col min="4358" max="4358" width="10.28515625" style="1" customWidth="1"/>
    <col min="4359" max="4606" width="9.140625" style="1"/>
    <col min="4607" max="4607" width="43.140625" style="1" customWidth="1"/>
    <col min="4608" max="4611" width="4" style="1" customWidth="1"/>
    <col min="4612" max="4612" width="57.140625" style="1" customWidth="1"/>
    <col min="4613" max="4613" width="6.7109375" style="1" customWidth="1"/>
    <col min="4614" max="4614" width="10.28515625" style="1" customWidth="1"/>
    <col min="4615" max="4862" width="9.140625" style="1"/>
    <col min="4863" max="4863" width="43.140625" style="1" customWidth="1"/>
    <col min="4864" max="4867" width="4" style="1" customWidth="1"/>
    <col min="4868" max="4868" width="57.140625" style="1" customWidth="1"/>
    <col min="4869" max="4869" width="6.7109375" style="1" customWidth="1"/>
    <col min="4870" max="4870" width="10.28515625" style="1" customWidth="1"/>
    <col min="4871" max="5118" width="9.140625" style="1"/>
    <col min="5119" max="5119" width="43.140625" style="1" customWidth="1"/>
    <col min="5120" max="5123" width="4" style="1" customWidth="1"/>
    <col min="5124" max="5124" width="57.140625" style="1" customWidth="1"/>
    <col min="5125" max="5125" width="6.7109375" style="1" customWidth="1"/>
    <col min="5126" max="5126" width="10.28515625" style="1" customWidth="1"/>
    <col min="5127" max="5374" width="9.140625" style="1"/>
    <col min="5375" max="5375" width="43.140625" style="1" customWidth="1"/>
    <col min="5376" max="5379" width="4" style="1" customWidth="1"/>
    <col min="5380" max="5380" width="57.140625" style="1" customWidth="1"/>
    <col min="5381" max="5381" width="6.7109375" style="1" customWidth="1"/>
    <col min="5382" max="5382" width="10.28515625" style="1" customWidth="1"/>
    <col min="5383" max="5630" width="9.140625" style="1"/>
    <col min="5631" max="5631" width="43.140625" style="1" customWidth="1"/>
    <col min="5632" max="5635" width="4" style="1" customWidth="1"/>
    <col min="5636" max="5636" width="57.140625" style="1" customWidth="1"/>
    <col min="5637" max="5637" width="6.7109375" style="1" customWidth="1"/>
    <col min="5638" max="5638" width="10.28515625" style="1" customWidth="1"/>
    <col min="5639" max="5886" width="9.140625" style="1"/>
    <col min="5887" max="5887" width="43.140625" style="1" customWidth="1"/>
    <col min="5888" max="5891" width="4" style="1" customWidth="1"/>
    <col min="5892" max="5892" width="57.140625" style="1" customWidth="1"/>
    <col min="5893" max="5893" width="6.7109375" style="1" customWidth="1"/>
    <col min="5894" max="5894" width="10.28515625" style="1" customWidth="1"/>
    <col min="5895" max="6142" width="9.140625" style="1"/>
    <col min="6143" max="6143" width="43.140625" style="1" customWidth="1"/>
    <col min="6144" max="6147" width="4" style="1" customWidth="1"/>
    <col min="6148" max="6148" width="57.140625" style="1" customWidth="1"/>
    <col min="6149" max="6149" width="6.7109375" style="1" customWidth="1"/>
    <col min="6150" max="6150" width="10.28515625" style="1" customWidth="1"/>
    <col min="6151" max="6398" width="9.140625" style="1"/>
    <col min="6399" max="6399" width="43.140625" style="1" customWidth="1"/>
    <col min="6400" max="6403" width="4" style="1" customWidth="1"/>
    <col min="6404" max="6404" width="57.140625" style="1" customWidth="1"/>
    <col min="6405" max="6405" width="6.7109375" style="1" customWidth="1"/>
    <col min="6406" max="6406" width="10.28515625" style="1" customWidth="1"/>
    <col min="6407" max="6654" width="9.140625" style="1"/>
    <col min="6655" max="6655" width="43.140625" style="1" customWidth="1"/>
    <col min="6656" max="6659" width="4" style="1" customWidth="1"/>
    <col min="6660" max="6660" width="57.140625" style="1" customWidth="1"/>
    <col min="6661" max="6661" width="6.7109375" style="1" customWidth="1"/>
    <col min="6662" max="6662" width="10.28515625" style="1" customWidth="1"/>
    <col min="6663" max="6910" width="9.140625" style="1"/>
    <col min="6911" max="6911" width="43.140625" style="1" customWidth="1"/>
    <col min="6912" max="6915" width="4" style="1" customWidth="1"/>
    <col min="6916" max="6916" width="57.140625" style="1" customWidth="1"/>
    <col min="6917" max="6917" width="6.7109375" style="1" customWidth="1"/>
    <col min="6918" max="6918" width="10.28515625" style="1" customWidth="1"/>
    <col min="6919" max="7166" width="9.140625" style="1"/>
    <col min="7167" max="7167" width="43.140625" style="1" customWidth="1"/>
    <col min="7168" max="7171" width="4" style="1" customWidth="1"/>
    <col min="7172" max="7172" width="57.140625" style="1" customWidth="1"/>
    <col min="7173" max="7173" width="6.7109375" style="1" customWidth="1"/>
    <col min="7174" max="7174" width="10.28515625" style="1" customWidth="1"/>
    <col min="7175" max="7422" width="9.140625" style="1"/>
    <col min="7423" max="7423" width="43.140625" style="1" customWidth="1"/>
    <col min="7424" max="7427" width="4" style="1" customWidth="1"/>
    <col min="7428" max="7428" width="57.140625" style="1" customWidth="1"/>
    <col min="7429" max="7429" width="6.7109375" style="1" customWidth="1"/>
    <col min="7430" max="7430" width="10.28515625" style="1" customWidth="1"/>
    <col min="7431" max="7678" width="9.140625" style="1"/>
    <col min="7679" max="7679" width="43.140625" style="1" customWidth="1"/>
    <col min="7680" max="7683" width="4" style="1" customWidth="1"/>
    <col min="7684" max="7684" width="57.140625" style="1" customWidth="1"/>
    <col min="7685" max="7685" width="6.7109375" style="1" customWidth="1"/>
    <col min="7686" max="7686" width="10.28515625" style="1" customWidth="1"/>
    <col min="7687" max="7934" width="9.140625" style="1"/>
    <col min="7935" max="7935" width="43.140625" style="1" customWidth="1"/>
    <col min="7936" max="7939" width="4" style="1" customWidth="1"/>
    <col min="7940" max="7940" width="57.140625" style="1" customWidth="1"/>
    <col min="7941" max="7941" width="6.7109375" style="1" customWidth="1"/>
    <col min="7942" max="7942" width="10.28515625" style="1" customWidth="1"/>
    <col min="7943" max="8190" width="9.140625" style="1"/>
    <col min="8191" max="8191" width="43.140625" style="1" customWidth="1"/>
    <col min="8192" max="8195" width="4" style="1" customWidth="1"/>
    <col min="8196" max="8196" width="57.140625" style="1" customWidth="1"/>
    <col min="8197" max="8197" width="6.7109375" style="1" customWidth="1"/>
    <col min="8198" max="8198" width="10.28515625" style="1" customWidth="1"/>
    <col min="8199" max="8446" width="9.140625" style="1"/>
    <col min="8447" max="8447" width="43.140625" style="1" customWidth="1"/>
    <col min="8448" max="8451" width="4" style="1" customWidth="1"/>
    <col min="8452" max="8452" width="57.140625" style="1" customWidth="1"/>
    <col min="8453" max="8453" width="6.7109375" style="1" customWidth="1"/>
    <col min="8454" max="8454" width="10.28515625" style="1" customWidth="1"/>
    <col min="8455" max="8702" width="9.140625" style="1"/>
    <col min="8703" max="8703" width="43.140625" style="1" customWidth="1"/>
    <col min="8704" max="8707" width="4" style="1" customWidth="1"/>
    <col min="8708" max="8708" width="57.140625" style="1" customWidth="1"/>
    <col min="8709" max="8709" width="6.7109375" style="1" customWidth="1"/>
    <col min="8710" max="8710" width="10.28515625" style="1" customWidth="1"/>
    <col min="8711" max="8958" width="9.140625" style="1"/>
    <col min="8959" max="8959" width="43.140625" style="1" customWidth="1"/>
    <col min="8960" max="8963" width="4" style="1" customWidth="1"/>
    <col min="8964" max="8964" width="57.140625" style="1" customWidth="1"/>
    <col min="8965" max="8965" width="6.7109375" style="1" customWidth="1"/>
    <col min="8966" max="8966" width="10.28515625" style="1" customWidth="1"/>
    <col min="8967" max="9214" width="9.140625" style="1"/>
    <col min="9215" max="9215" width="43.140625" style="1" customWidth="1"/>
    <col min="9216" max="9219" width="4" style="1" customWidth="1"/>
    <col min="9220" max="9220" width="57.140625" style="1" customWidth="1"/>
    <col min="9221" max="9221" width="6.7109375" style="1" customWidth="1"/>
    <col min="9222" max="9222" width="10.28515625" style="1" customWidth="1"/>
    <col min="9223" max="9470" width="9.140625" style="1"/>
    <col min="9471" max="9471" width="43.140625" style="1" customWidth="1"/>
    <col min="9472" max="9475" width="4" style="1" customWidth="1"/>
    <col min="9476" max="9476" width="57.140625" style="1" customWidth="1"/>
    <col min="9477" max="9477" width="6.7109375" style="1" customWidth="1"/>
    <col min="9478" max="9478" width="10.28515625" style="1" customWidth="1"/>
    <col min="9479" max="9726" width="9.140625" style="1"/>
    <col min="9727" max="9727" width="43.140625" style="1" customWidth="1"/>
    <col min="9728" max="9731" width="4" style="1" customWidth="1"/>
    <col min="9732" max="9732" width="57.140625" style="1" customWidth="1"/>
    <col min="9733" max="9733" width="6.7109375" style="1" customWidth="1"/>
    <col min="9734" max="9734" width="10.28515625" style="1" customWidth="1"/>
    <col min="9735" max="9982" width="9.140625" style="1"/>
    <col min="9983" max="9983" width="43.140625" style="1" customWidth="1"/>
    <col min="9984" max="9987" width="4" style="1" customWidth="1"/>
    <col min="9988" max="9988" width="57.140625" style="1" customWidth="1"/>
    <col min="9989" max="9989" width="6.7109375" style="1" customWidth="1"/>
    <col min="9990" max="9990" width="10.28515625" style="1" customWidth="1"/>
    <col min="9991" max="10238" width="9.140625" style="1"/>
    <col min="10239" max="10239" width="43.140625" style="1" customWidth="1"/>
    <col min="10240" max="10243" width="4" style="1" customWidth="1"/>
    <col min="10244" max="10244" width="57.140625" style="1" customWidth="1"/>
    <col min="10245" max="10245" width="6.7109375" style="1" customWidth="1"/>
    <col min="10246" max="10246" width="10.28515625" style="1" customWidth="1"/>
    <col min="10247" max="10494" width="9.140625" style="1"/>
    <col min="10495" max="10495" width="43.140625" style="1" customWidth="1"/>
    <col min="10496" max="10499" width="4" style="1" customWidth="1"/>
    <col min="10500" max="10500" width="57.140625" style="1" customWidth="1"/>
    <col min="10501" max="10501" width="6.7109375" style="1" customWidth="1"/>
    <col min="10502" max="10502" width="10.28515625" style="1" customWidth="1"/>
    <col min="10503" max="10750" width="9.140625" style="1"/>
    <col min="10751" max="10751" width="43.140625" style="1" customWidth="1"/>
    <col min="10752" max="10755" width="4" style="1" customWidth="1"/>
    <col min="10756" max="10756" width="57.140625" style="1" customWidth="1"/>
    <col min="10757" max="10757" width="6.7109375" style="1" customWidth="1"/>
    <col min="10758" max="10758" width="10.28515625" style="1" customWidth="1"/>
    <col min="10759" max="11006" width="9.140625" style="1"/>
    <col min="11007" max="11007" width="43.140625" style="1" customWidth="1"/>
    <col min="11008" max="11011" width="4" style="1" customWidth="1"/>
    <col min="11012" max="11012" width="57.140625" style="1" customWidth="1"/>
    <col min="11013" max="11013" width="6.7109375" style="1" customWidth="1"/>
    <col min="11014" max="11014" width="10.28515625" style="1" customWidth="1"/>
    <col min="11015" max="11262" width="9.140625" style="1"/>
    <col min="11263" max="11263" width="43.140625" style="1" customWidth="1"/>
    <col min="11264" max="11267" width="4" style="1" customWidth="1"/>
    <col min="11268" max="11268" width="57.140625" style="1" customWidth="1"/>
    <col min="11269" max="11269" width="6.7109375" style="1" customWidth="1"/>
    <col min="11270" max="11270" width="10.28515625" style="1" customWidth="1"/>
    <col min="11271" max="11518" width="9.140625" style="1"/>
    <col min="11519" max="11519" width="43.140625" style="1" customWidth="1"/>
    <col min="11520" max="11523" width="4" style="1" customWidth="1"/>
    <col min="11524" max="11524" width="57.140625" style="1" customWidth="1"/>
    <col min="11525" max="11525" width="6.7109375" style="1" customWidth="1"/>
    <col min="11526" max="11526" width="10.28515625" style="1" customWidth="1"/>
    <col min="11527" max="11774" width="9.140625" style="1"/>
    <col min="11775" max="11775" width="43.140625" style="1" customWidth="1"/>
    <col min="11776" max="11779" width="4" style="1" customWidth="1"/>
    <col min="11780" max="11780" width="57.140625" style="1" customWidth="1"/>
    <col min="11781" max="11781" width="6.7109375" style="1" customWidth="1"/>
    <col min="11782" max="11782" width="10.28515625" style="1" customWidth="1"/>
    <col min="11783" max="12030" width="9.140625" style="1"/>
    <col min="12031" max="12031" width="43.140625" style="1" customWidth="1"/>
    <col min="12032" max="12035" width="4" style="1" customWidth="1"/>
    <col min="12036" max="12036" width="57.140625" style="1" customWidth="1"/>
    <col min="12037" max="12037" width="6.7109375" style="1" customWidth="1"/>
    <col min="12038" max="12038" width="10.28515625" style="1" customWidth="1"/>
    <col min="12039" max="12286" width="9.140625" style="1"/>
    <col min="12287" max="12287" width="43.140625" style="1" customWidth="1"/>
    <col min="12288" max="12291" width="4" style="1" customWidth="1"/>
    <col min="12292" max="12292" width="57.140625" style="1" customWidth="1"/>
    <col min="12293" max="12293" width="6.7109375" style="1" customWidth="1"/>
    <col min="12294" max="12294" width="10.28515625" style="1" customWidth="1"/>
    <col min="12295" max="12542" width="9.140625" style="1"/>
    <col min="12543" max="12543" width="43.140625" style="1" customWidth="1"/>
    <col min="12544" max="12547" width="4" style="1" customWidth="1"/>
    <col min="12548" max="12548" width="57.140625" style="1" customWidth="1"/>
    <col min="12549" max="12549" width="6.7109375" style="1" customWidth="1"/>
    <col min="12550" max="12550" width="10.28515625" style="1" customWidth="1"/>
    <col min="12551" max="12798" width="9.140625" style="1"/>
    <col min="12799" max="12799" width="43.140625" style="1" customWidth="1"/>
    <col min="12800" max="12803" width="4" style="1" customWidth="1"/>
    <col min="12804" max="12804" width="57.140625" style="1" customWidth="1"/>
    <col min="12805" max="12805" width="6.7109375" style="1" customWidth="1"/>
    <col min="12806" max="12806" width="10.28515625" style="1" customWidth="1"/>
    <col min="12807" max="13054" width="9.140625" style="1"/>
    <col min="13055" max="13055" width="43.140625" style="1" customWidth="1"/>
    <col min="13056" max="13059" width="4" style="1" customWidth="1"/>
    <col min="13060" max="13060" width="57.140625" style="1" customWidth="1"/>
    <col min="13061" max="13061" width="6.7109375" style="1" customWidth="1"/>
    <col min="13062" max="13062" width="10.28515625" style="1" customWidth="1"/>
    <col min="13063" max="13310" width="9.140625" style="1"/>
    <col min="13311" max="13311" width="43.140625" style="1" customWidth="1"/>
    <col min="13312" max="13315" width="4" style="1" customWidth="1"/>
    <col min="13316" max="13316" width="57.140625" style="1" customWidth="1"/>
    <col min="13317" max="13317" width="6.7109375" style="1" customWidth="1"/>
    <col min="13318" max="13318" width="10.28515625" style="1" customWidth="1"/>
    <col min="13319" max="13566" width="9.140625" style="1"/>
    <col min="13567" max="13567" width="43.140625" style="1" customWidth="1"/>
    <col min="13568" max="13571" width="4" style="1" customWidth="1"/>
    <col min="13572" max="13572" width="57.140625" style="1" customWidth="1"/>
    <col min="13573" max="13573" width="6.7109375" style="1" customWidth="1"/>
    <col min="13574" max="13574" width="10.28515625" style="1" customWidth="1"/>
    <col min="13575" max="13822" width="9.140625" style="1"/>
    <col min="13823" max="13823" width="43.140625" style="1" customWidth="1"/>
    <col min="13824" max="13827" width="4" style="1" customWidth="1"/>
    <col min="13828" max="13828" width="57.140625" style="1" customWidth="1"/>
    <col min="13829" max="13829" width="6.7109375" style="1" customWidth="1"/>
    <col min="13830" max="13830" width="10.28515625" style="1" customWidth="1"/>
    <col min="13831" max="14078" width="9.140625" style="1"/>
    <col min="14079" max="14079" width="43.140625" style="1" customWidth="1"/>
    <col min="14080" max="14083" width="4" style="1" customWidth="1"/>
    <col min="14084" max="14084" width="57.140625" style="1" customWidth="1"/>
    <col min="14085" max="14085" width="6.7109375" style="1" customWidth="1"/>
    <col min="14086" max="14086" width="10.28515625" style="1" customWidth="1"/>
    <col min="14087" max="14334" width="9.140625" style="1"/>
    <col min="14335" max="14335" width="43.140625" style="1" customWidth="1"/>
    <col min="14336" max="14339" width="4" style="1" customWidth="1"/>
    <col min="14340" max="14340" width="57.140625" style="1" customWidth="1"/>
    <col min="14341" max="14341" width="6.7109375" style="1" customWidth="1"/>
    <col min="14342" max="14342" width="10.28515625" style="1" customWidth="1"/>
    <col min="14343" max="14590" width="9.140625" style="1"/>
    <col min="14591" max="14591" width="43.140625" style="1" customWidth="1"/>
    <col min="14592" max="14595" width="4" style="1" customWidth="1"/>
    <col min="14596" max="14596" width="57.140625" style="1" customWidth="1"/>
    <col min="14597" max="14597" width="6.7109375" style="1" customWidth="1"/>
    <col min="14598" max="14598" width="10.28515625" style="1" customWidth="1"/>
    <col min="14599" max="14846" width="9.140625" style="1"/>
    <col min="14847" max="14847" width="43.140625" style="1" customWidth="1"/>
    <col min="14848" max="14851" width="4" style="1" customWidth="1"/>
    <col min="14852" max="14852" width="57.140625" style="1" customWidth="1"/>
    <col min="14853" max="14853" width="6.7109375" style="1" customWidth="1"/>
    <col min="14854" max="14854" width="10.28515625" style="1" customWidth="1"/>
    <col min="14855" max="15102" width="9.140625" style="1"/>
    <col min="15103" max="15103" width="43.140625" style="1" customWidth="1"/>
    <col min="15104" max="15107" width="4" style="1" customWidth="1"/>
    <col min="15108" max="15108" width="57.140625" style="1" customWidth="1"/>
    <col min="15109" max="15109" width="6.7109375" style="1" customWidth="1"/>
    <col min="15110" max="15110" width="10.28515625" style="1" customWidth="1"/>
    <col min="15111" max="15358" width="9.140625" style="1"/>
    <col min="15359" max="15359" width="43.140625" style="1" customWidth="1"/>
    <col min="15360" max="15363" width="4" style="1" customWidth="1"/>
    <col min="15364" max="15364" width="57.140625" style="1" customWidth="1"/>
    <col min="15365" max="15365" width="6.7109375" style="1" customWidth="1"/>
    <col min="15366" max="15366" width="10.28515625" style="1" customWidth="1"/>
    <col min="15367" max="15614" width="9.140625" style="1"/>
    <col min="15615" max="15615" width="43.140625" style="1" customWidth="1"/>
    <col min="15616" max="15619" width="4" style="1" customWidth="1"/>
    <col min="15620" max="15620" width="57.140625" style="1" customWidth="1"/>
    <col min="15621" max="15621" width="6.7109375" style="1" customWidth="1"/>
    <col min="15622" max="15622" width="10.28515625" style="1" customWidth="1"/>
    <col min="15623" max="15870" width="9.140625" style="1"/>
    <col min="15871" max="15871" width="43.140625" style="1" customWidth="1"/>
    <col min="15872" max="15875" width="4" style="1" customWidth="1"/>
    <col min="15876" max="15876" width="57.140625" style="1" customWidth="1"/>
    <col min="15877" max="15877" width="6.7109375" style="1" customWidth="1"/>
    <col min="15878" max="15878" width="10.28515625" style="1" customWidth="1"/>
    <col min="15879" max="16126" width="9.140625" style="1"/>
    <col min="16127" max="16127" width="43.140625" style="1" customWidth="1"/>
    <col min="16128" max="16131" width="4" style="1" customWidth="1"/>
    <col min="16132" max="16132" width="57.140625" style="1" customWidth="1"/>
    <col min="16133" max="16133" width="6.7109375" style="1" customWidth="1"/>
    <col min="16134" max="16134" width="10.28515625" style="1" customWidth="1"/>
    <col min="16135" max="16384" width="9.140625" style="1"/>
  </cols>
  <sheetData>
    <row r="2" spans="1:8" s="107" customFormat="1" ht="13.7" customHeight="1" thickBot="1" x14ac:dyDescent="0.3">
      <c r="A2" s="127" t="s">
        <v>0</v>
      </c>
      <c r="B2" s="127"/>
      <c r="C2" s="127"/>
      <c r="D2" s="127"/>
      <c r="E2" s="127"/>
      <c r="F2" s="127"/>
    </row>
    <row r="3" spans="1:8" s="107" customFormat="1" ht="13.7" customHeight="1" thickBot="1" x14ac:dyDescent="0.3">
      <c r="A3" s="140" t="s">
        <v>1</v>
      </c>
      <c r="B3" s="199" t="s">
        <v>2</v>
      </c>
      <c r="C3" s="199"/>
      <c r="D3" s="199"/>
      <c r="E3" s="141"/>
      <c r="F3" s="102"/>
    </row>
    <row r="4" spans="1:8" s="107" customFormat="1" ht="13.7" customHeight="1" thickBot="1" x14ac:dyDescent="0.25">
      <c r="A4" s="142"/>
      <c r="B4" s="199" t="s">
        <v>3</v>
      </c>
      <c r="C4" s="199"/>
      <c r="D4" s="199"/>
      <c r="E4" s="141"/>
      <c r="F4" s="138"/>
    </row>
    <row r="5" spans="1:8" s="107" customFormat="1" ht="13.7" customHeight="1" thickBot="1" x14ac:dyDescent="0.25">
      <c r="A5" s="143"/>
      <c r="B5" s="199" t="s">
        <v>5</v>
      </c>
      <c r="C5" s="199"/>
      <c r="D5" s="199"/>
      <c r="E5" s="141"/>
      <c r="F5" s="138"/>
    </row>
    <row r="6" spans="1:8" s="107" customFormat="1" ht="13.7" customHeight="1" thickBot="1" x14ac:dyDescent="0.25">
      <c r="A6" s="144" t="s">
        <v>42</v>
      </c>
      <c r="B6" s="200" t="s">
        <v>4</v>
      </c>
      <c r="C6" s="200"/>
      <c r="D6" s="200"/>
      <c r="E6" s="141"/>
      <c r="F6" s="139"/>
    </row>
    <row r="7" spans="1:8" s="115" customFormat="1" ht="18" customHeight="1" thickTop="1" thickBot="1" x14ac:dyDescent="0.3">
      <c r="A7" s="145"/>
      <c r="B7" s="145"/>
      <c r="C7" s="145"/>
      <c r="D7" s="145"/>
      <c r="E7" s="137"/>
      <c r="F7" s="124"/>
    </row>
    <row r="8" spans="1:8" s="115" customFormat="1" ht="18" customHeight="1" thickTop="1" thickBot="1" x14ac:dyDescent="0.3">
      <c r="A8" s="146" t="s">
        <v>6</v>
      </c>
      <c r="B8" s="147" t="s">
        <v>27</v>
      </c>
      <c r="C8" s="147" t="s">
        <v>28</v>
      </c>
      <c r="D8" s="147" t="s">
        <v>7</v>
      </c>
      <c r="E8" s="133" t="s">
        <v>8</v>
      </c>
      <c r="F8" s="126"/>
    </row>
    <row r="9" spans="1:8" s="115" customFormat="1" ht="18" customHeight="1" thickTop="1" thickBot="1" x14ac:dyDescent="0.3">
      <c r="A9" s="148" t="s">
        <v>9</v>
      </c>
      <c r="B9" s="148"/>
      <c r="C9" s="148"/>
      <c r="D9" s="148"/>
      <c r="E9" s="118"/>
      <c r="F9" s="117"/>
      <c r="H9" s="119"/>
    </row>
    <row r="10" spans="1:8" s="115" customFormat="1" ht="18" customHeight="1" thickTop="1" thickBot="1" x14ac:dyDescent="0.3">
      <c r="A10" s="149" t="s">
        <v>44</v>
      </c>
      <c r="B10" s="149"/>
      <c r="C10" s="149"/>
      <c r="D10" s="149"/>
      <c r="E10" s="122"/>
      <c r="F10" s="121"/>
    </row>
    <row r="11" spans="1:8" s="115" customFormat="1" ht="18" customHeight="1" thickTop="1" thickBot="1" x14ac:dyDescent="0.3">
      <c r="A11" s="149" t="s">
        <v>45</v>
      </c>
      <c r="B11" s="149"/>
      <c r="C11" s="149"/>
      <c r="D11" s="150"/>
      <c r="E11" s="122"/>
      <c r="F11" s="121"/>
    </row>
    <row r="12" spans="1:8" s="115" customFormat="1" ht="18" customHeight="1" thickTop="1" thickBot="1" x14ac:dyDescent="0.3">
      <c r="A12" s="149" t="s">
        <v>46</v>
      </c>
      <c r="B12" s="149"/>
      <c r="C12" s="149"/>
      <c r="D12" s="150"/>
      <c r="E12" s="120"/>
      <c r="F12" s="120"/>
    </row>
    <row r="13" spans="1:8" s="115" customFormat="1" ht="18" customHeight="1" thickTop="1" thickBot="1" x14ac:dyDescent="0.3">
      <c r="A13" s="148" t="s">
        <v>11</v>
      </c>
      <c r="B13" s="148"/>
      <c r="C13" s="148"/>
      <c r="D13" s="148"/>
      <c r="E13" s="118"/>
      <c r="F13" s="118"/>
    </row>
    <row r="14" spans="1:8" s="115" customFormat="1" ht="18" customHeight="1" thickTop="1" thickBot="1" x14ac:dyDescent="0.3">
      <c r="A14" s="149" t="s">
        <v>47</v>
      </c>
      <c r="B14" s="149"/>
      <c r="C14" s="149"/>
      <c r="D14" s="150"/>
      <c r="E14" s="122"/>
      <c r="F14" s="121"/>
    </row>
    <row r="15" spans="1:8" s="115" customFormat="1" ht="18" customHeight="1" thickTop="1" thickBot="1" x14ac:dyDescent="0.3">
      <c r="A15" s="151" t="s">
        <v>48</v>
      </c>
      <c r="B15" s="149"/>
      <c r="C15" s="149"/>
      <c r="D15" s="150"/>
      <c r="E15" s="122"/>
      <c r="F15" s="122"/>
    </row>
    <row r="16" spans="1:8" s="115" customFormat="1" ht="18" customHeight="1" thickTop="1" thickBot="1" x14ac:dyDescent="0.3">
      <c r="A16" s="149" t="s">
        <v>49</v>
      </c>
      <c r="B16" s="149"/>
      <c r="C16" s="149"/>
      <c r="D16" s="150"/>
      <c r="E16" s="122"/>
      <c r="F16" s="122"/>
    </row>
    <row r="17" spans="1:6" s="115" customFormat="1" ht="18" customHeight="1" thickTop="1" thickBot="1" x14ac:dyDescent="0.3">
      <c r="A17" s="149" t="s">
        <v>50</v>
      </c>
      <c r="B17" s="149"/>
      <c r="C17" s="149"/>
      <c r="D17" s="149"/>
      <c r="E17" s="122"/>
      <c r="F17" s="122"/>
    </row>
    <row r="18" spans="1:6" s="115" customFormat="1" ht="18" customHeight="1" thickTop="1" thickBot="1" x14ac:dyDescent="0.3">
      <c r="A18" s="149" t="s">
        <v>51</v>
      </c>
      <c r="B18" s="149"/>
      <c r="C18" s="149"/>
      <c r="D18" s="150"/>
      <c r="E18" s="122"/>
      <c r="F18" s="122"/>
    </row>
    <row r="19" spans="1:6" s="115" customFormat="1" ht="18" customHeight="1" thickTop="1" thickBot="1" x14ac:dyDescent="0.3">
      <c r="A19" s="152" t="s">
        <v>52</v>
      </c>
      <c r="B19" s="149"/>
      <c r="C19" s="149"/>
      <c r="D19" s="150"/>
      <c r="E19" s="122"/>
      <c r="F19" s="122"/>
    </row>
    <row r="20" spans="1:6" s="115" customFormat="1" ht="18" customHeight="1" thickTop="1" thickBot="1" x14ac:dyDescent="0.3">
      <c r="A20" s="151" t="s">
        <v>53</v>
      </c>
      <c r="B20" s="153"/>
      <c r="C20" s="153"/>
      <c r="D20" s="150"/>
      <c r="E20" s="125"/>
      <c r="F20" s="125"/>
    </row>
    <row r="21" spans="1:6" s="115" customFormat="1" ht="18" customHeight="1" thickTop="1" thickBot="1" x14ac:dyDescent="0.3">
      <c r="A21" s="154" t="s">
        <v>12</v>
      </c>
      <c r="B21" s="155"/>
      <c r="C21" s="155"/>
      <c r="D21" s="156"/>
      <c r="E21" s="125"/>
      <c r="F21" s="125"/>
    </row>
    <row r="22" spans="1:6" s="115" customFormat="1" ht="18" customHeight="1" thickTop="1" thickBot="1" x14ac:dyDescent="0.3">
      <c r="A22" s="157" t="s">
        <v>54</v>
      </c>
      <c r="B22" s="153"/>
      <c r="C22" s="153"/>
      <c r="D22" s="150"/>
      <c r="E22" s="125"/>
      <c r="F22" s="125"/>
    </row>
    <row r="23" spans="1:6" s="115" customFormat="1" ht="18" customHeight="1" thickTop="1" thickBot="1" x14ac:dyDescent="0.3">
      <c r="A23" s="157" t="s">
        <v>55</v>
      </c>
      <c r="B23" s="153"/>
      <c r="C23" s="153"/>
      <c r="D23" s="150"/>
      <c r="E23" s="125"/>
      <c r="F23" s="125"/>
    </row>
    <row r="24" spans="1:6" s="115" customFormat="1" ht="18" customHeight="1" thickTop="1" thickBot="1" x14ac:dyDescent="0.3">
      <c r="A24" s="157" t="s">
        <v>56</v>
      </c>
      <c r="B24" s="153"/>
      <c r="C24" s="153"/>
      <c r="D24" s="150"/>
      <c r="E24" s="125"/>
      <c r="F24" s="125"/>
    </row>
    <row r="25" spans="1:6" s="115" customFormat="1" ht="18" customHeight="1" thickTop="1" thickBot="1" x14ac:dyDescent="0.3">
      <c r="A25" s="157" t="s">
        <v>57</v>
      </c>
      <c r="B25" s="153"/>
      <c r="C25" s="153"/>
      <c r="D25" s="150"/>
      <c r="E25" s="125"/>
      <c r="F25" s="125"/>
    </row>
    <row r="26" spans="1:6" s="115" customFormat="1" ht="18" customHeight="1" thickTop="1" thickBot="1" x14ac:dyDescent="0.3">
      <c r="A26" s="157" t="s">
        <v>58</v>
      </c>
      <c r="B26" s="153"/>
      <c r="C26" s="153"/>
      <c r="D26" s="150"/>
      <c r="E26" s="125"/>
      <c r="F26" s="125"/>
    </row>
    <row r="27" spans="1:6" s="115" customFormat="1" ht="18" customHeight="1" thickTop="1" thickBot="1" x14ac:dyDescent="0.3">
      <c r="A27" s="157" t="s">
        <v>59</v>
      </c>
      <c r="B27" s="153"/>
      <c r="C27" s="153"/>
      <c r="D27" s="150"/>
      <c r="E27" s="125"/>
      <c r="F27" s="125"/>
    </row>
    <row r="28" spans="1:6" s="115" customFormat="1" ht="18" customHeight="1" thickTop="1" thickBot="1" x14ac:dyDescent="0.3">
      <c r="A28" s="157" t="s">
        <v>60</v>
      </c>
      <c r="B28" s="153"/>
      <c r="C28" s="153"/>
      <c r="D28" s="150"/>
      <c r="E28" s="125"/>
      <c r="F28" s="125"/>
    </row>
    <row r="29" spans="1:6" s="115" customFormat="1" ht="18" customHeight="1" thickTop="1" thickBot="1" x14ac:dyDescent="0.3">
      <c r="A29" s="157" t="s">
        <v>61</v>
      </c>
      <c r="B29" s="153"/>
      <c r="C29" s="153"/>
      <c r="D29" s="150"/>
      <c r="E29" s="125"/>
      <c r="F29" s="125"/>
    </row>
    <row r="30" spans="1:6" s="115" customFormat="1" ht="18" customHeight="1" thickTop="1" thickBot="1" x14ac:dyDescent="0.3">
      <c r="A30" s="157" t="s">
        <v>62</v>
      </c>
      <c r="B30" s="153"/>
      <c r="C30" s="153"/>
      <c r="D30" s="158"/>
      <c r="E30" s="120"/>
      <c r="F30" s="120"/>
    </row>
    <row r="31" spans="1:6" s="115" customFormat="1" ht="18" customHeight="1" thickTop="1" thickBot="1" x14ac:dyDescent="0.3">
      <c r="A31" s="157" t="s">
        <v>63</v>
      </c>
      <c r="B31" s="153"/>
      <c r="C31" s="153"/>
      <c r="D31" s="158"/>
      <c r="E31" s="120"/>
      <c r="F31" s="120"/>
    </row>
    <row r="32" spans="1:6" s="115" customFormat="1" ht="18" customHeight="1" thickTop="1" thickBot="1" x14ac:dyDescent="0.3">
      <c r="A32" s="159" t="s">
        <v>64</v>
      </c>
      <c r="B32" s="153"/>
      <c r="C32" s="153"/>
      <c r="D32" s="158"/>
      <c r="E32" s="120"/>
      <c r="F32" s="120"/>
    </row>
    <row r="33" spans="1:6" s="115" customFormat="1" ht="18" customHeight="1" thickTop="1" thickBot="1" x14ac:dyDescent="0.3">
      <c r="A33" s="157" t="s">
        <v>65</v>
      </c>
      <c r="B33" s="153"/>
      <c r="C33" s="153"/>
      <c r="D33" s="149"/>
      <c r="E33" s="120"/>
      <c r="F33" s="120"/>
    </row>
    <row r="34" spans="1:6" s="115" customFormat="1" ht="18" customHeight="1" thickTop="1" thickBot="1" x14ac:dyDescent="0.3">
      <c r="A34" s="157" t="s">
        <v>66</v>
      </c>
      <c r="B34" s="153"/>
      <c r="C34" s="153"/>
      <c r="D34" s="149"/>
      <c r="E34" s="120"/>
      <c r="F34" s="120"/>
    </row>
    <row r="35" spans="1:6" s="115" customFormat="1" ht="18" customHeight="1" thickTop="1" thickBot="1" x14ac:dyDescent="0.3">
      <c r="A35" s="157" t="s">
        <v>67</v>
      </c>
      <c r="B35" s="153"/>
      <c r="C35" s="153"/>
      <c r="D35" s="149"/>
      <c r="E35" s="120"/>
      <c r="F35" s="120"/>
    </row>
    <row r="36" spans="1:6" s="115" customFormat="1" ht="18" customHeight="1" thickTop="1" thickBot="1" x14ac:dyDescent="0.3">
      <c r="A36" s="157" t="s">
        <v>68</v>
      </c>
      <c r="B36" s="153"/>
      <c r="C36" s="153"/>
      <c r="D36" s="153"/>
      <c r="E36" s="120"/>
      <c r="F36" s="120"/>
    </row>
    <row r="37" spans="1:6" s="115" customFormat="1" ht="18" customHeight="1" thickTop="1" thickBot="1" x14ac:dyDescent="0.3">
      <c r="A37" s="157" t="s">
        <v>69</v>
      </c>
      <c r="B37" s="153"/>
      <c r="C37" s="153"/>
      <c r="D37" s="150"/>
      <c r="E37" s="120"/>
      <c r="F37" s="120"/>
    </row>
    <row r="38" spans="1:6" s="115" customFormat="1" ht="18" customHeight="1" thickTop="1" thickBot="1" x14ac:dyDescent="0.35">
      <c r="A38" s="160" t="s">
        <v>70</v>
      </c>
      <c r="B38" s="153"/>
      <c r="C38" s="153"/>
      <c r="D38" s="150"/>
      <c r="E38" s="120"/>
      <c r="F38" s="120"/>
    </row>
    <row r="39" spans="1:6" s="115" customFormat="1" ht="18" customHeight="1" thickTop="1" thickBot="1" x14ac:dyDescent="0.3">
      <c r="A39" s="159" t="s">
        <v>71</v>
      </c>
      <c r="B39" s="153"/>
      <c r="C39" s="153"/>
      <c r="D39" s="153"/>
      <c r="E39" s="122"/>
      <c r="F39" s="122"/>
    </row>
    <row r="40" spans="1:6" s="115" customFormat="1" ht="18" customHeight="1" thickTop="1" thickBot="1" x14ac:dyDescent="0.3">
      <c r="A40" s="159" t="s">
        <v>72</v>
      </c>
      <c r="B40" s="153"/>
      <c r="C40" s="153"/>
      <c r="D40" s="150"/>
      <c r="E40" s="120"/>
      <c r="F40" s="120"/>
    </row>
    <row r="41" spans="1:6" s="115" customFormat="1" ht="18" customHeight="1" thickTop="1" thickBot="1" x14ac:dyDescent="0.35">
      <c r="A41" s="161" t="s">
        <v>73</v>
      </c>
      <c r="B41" s="153"/>
      <c r="C41" s="153"/>
      <c r="D41" s="153"/>
      <c r="E41" s="120"/>
      <c r="F41" s="120"/>
    </row>
    <row r="42" spans="1:6" s="115" customFormat="1" ht="18" customHeight="1" thickTop="1" thickBot="1" x14ac:dyDescent="0.3">
      <c r="A42" s="154" t="s">
        <v>13</v>
      </c>
      <c r="B42" s="162"/>
      <c r="C42" s="162"/>
      <c r="D42" s="163"/>
      <c r="E42" s="122"/>
      <c r="F42" s="122"/>
    </row>
    <row r="43" spans="1:6" s="115" customFormat="1" ht="18" customHeight="1" thickTop="1" thickBot="1" x14ac:dyDescent="0.3">
      <c r="A43" s="164" t="s">
        <v>74</v>
      </c>
      <c r="B43" s="149"/>
      <c r="C43" s="149"/>
      <c r="D43" s="150"/>
      <c r="E43" s="122"/>
      <c r="F43" s="122"/>
    </row>
    <row r="44" spans="1:6" s="115" customFormat="1" ht="18" customHeight="1" thickTop="1" thickBot="1" x14ac:dyDescent="0.3">
      <c r="A44" s="165" t="s">
        <v>75</v>
      </c>
      <c r="B44" s="149"/>
      <c r="C44" s="149"/>
      <c r="D44" s="149"/>
      <c r="E44" s="122"/>
      <c r="F44" s="122"/>
    </row>
    <row r="45" spans="1:6" s="115" customFormat="1" ht="18" customHeight="1" thickTop="1" thickBot="1" x14ac:dyDescent="0.35">
      <c r="A45" s="160" t="s">
        <v>76</v>
      </c>
      <c r="B45" s="149"/>
      <c r="C45" s="149"/>
      <c r="D45" s="158"/>
      <c r="E45" s="120"/>
      <c r="F45" s="120"/>
    </row>
    <row r="46" spans="1:6" s="115" customFormat="1" ht="18" customHeight="1" thickTop="1" thickBot="1" x14ac:dyDescent="0.3">
      <c r="A46" s="165" t="s">
        <v>77</v>
      </c>
      <c r="B46" s="149"/>
      <c r="C46" s="149"/>
      <c r="D46" s="150"/>
      <c r="E46" s="120"/>
      <c r="F46" s="120"/>
    </row>
    <row r="47" spans="1:6" s="115" customFormat="1" ht="18" customHeight="1" thickTop="1" thickBot="1" x14ac:dyDescent="0.3">
      <c r="A47" s="154" t="s">
        <v>14</v>
      </c>
      <c r="B47" s="166"/>
      <c r="C47" s="166"/>
      <c r="D47" s="166"/>
      <c r="E47" s="120"/>
      <c r="F47" s="120"/>
    </row>
    <row r="48" spans="1:6" s="115" customFormat="1" ht="18" customHeight="1" thickTop="1" thickBot="1" x14ac:dyDescent="0.3">
      <c r="A48" s="159" t="s">
        <v>78</v>
      </c>
      <c r="B48" s="149"/>
      <c r="C48" s="149"/>
      <c r="D48" s="150"/>
      <c r="E48" s="120"/>
      <c r="F48" s="120"/>
    </row>
    <row r="49" spans="1:6" s="115" customFormat="1" ht="18" customHeight="1" thickTop="1" thickBot="1" x14ac:dyDescent="0.3">
      <c r="A49" s="159" t="s">
        <v>79</v>
      </c>
      <c r="B49" s="149"/>
      <c r="C49" s="149"/>
      <c r="D49" s="150"/>
      <c r="E49" s="120"/>
      <c r="F49" s="120"/>
    </row>
    <row r="50" spans="1:6" s="115" customFormat="1" ht="18" customHeight="1" thickTop="1" thickBot="1" x14ac:dyDescent="0.3">
      <c r="A50" s="159" t="s">
        <v>80</v>
      </c>
      <c r="B50" s="149"/>
      <c r="C50" s="149"/>
      <c r="D50" s="150"/>
      <c r="E50" s="120"/>
      <c r="F50" s="120"/>
    </row>
    <row r="51" spans="1:6" s="115" customFormat="1" ht="18" customHeight="1" thickTop="1" thickBot="1" x14ac:dyDescent="0.3">
      <c r="A51" s="159" t="s">
        <v>81</v>
      </c>
      <c r="B51" s="149"/>
      <c r="C51" s="149"/>
      <c r="D51" s="150"/>
      <c r="E51" s="120"/>
      <c r="F51" s="120"/>
    </row>
    <row r="52" spans="1:6" s="115" customFormat="1" ht="18" customHeight="1" thickTop="1" thickBot="1" x14ac:dyDescent="0.3">
      <c r="A52" s="159" t="s">
        <v>82</v>
      </c>
      <c r="B52" s="149"/>
      <c r="C52" s="149"/>
      <c r="D52" s="150"/>
      <c r="E52" s="120"/>
      <c r="F52" s="120"/>
    </row>
    <row r="53" spans="1:6" s="115" customFormat="1" ht="18" customHeight="1" thickTop="1" thickBot="1" x14ac:dyDescent="0.3">
      <c r="A53" s="159" t="s">
        <v>83</v>
      </c>
      <c r="B53" s="149"/>
      <c r="C53" s="149"/>
      <c r="D53" s="150"/>
      <c r="E53" s="134"/>
      <c r="F53" s="120"/>
    </row>
    <row r="54" spans="1:6" s="115" customFormat="1" ht="18" customHeight="1" thickTop="1" thickBot="1" x14ac:dyDescent="0.3">
      <c r="A54" s="146" t="s">
        <v>6</v>
      </c>
      <c r="B54" s="147" t="s">
        <v>27</v>
      </c>
      <c r="C54" s="147" t="s">
        <v>28</v>
      </c>
      <c r="D54" s="147" t="s">
        <v>7</v>
      </c>
      <c r="E54" s="120"/>
      <c r="F54" s="120"/>
    </row>
    <row r="55" spans="1:6" s="115" customFormat="1" ht="18" customHeight="1" thickTop="1" thickBot="1" x14ac:dyDescent="0.3">
      <c r="A55" s="154" t="s">
        <v>41</v>
      </c>
      <c r="B55" s="162"/>
      <c r="C55" s="162"/>
      <c r="D55" s="162"/>
      <c r="E55" s="120"/>
      <c r="F55" s="120"/>
    </row>
    <row r="56" spans="1:6" s="115" customFormat="1" ht="18" customHeight="1" thickTop="1" thickBot="1" x14ac:dyDescent="0.3">
      <c r="A56" s="157" t="s">
        <v>84</v>
      </c>
      <c r="B56" s="149"/>
      <c r="C56" s="149"/>
      <c r="D56" s="150"/>
      <c r="E56" s="120"/>
      <c r="F56" s="120"/>
    </row>
    <row r="57" spans="1:6" s="115" customFormat="1" ht="18" customHeight="1" thickTop="1" thickBot="1" x14ac:dyDescent="0.3">
      <c r="A57" s="157" t="s">
        <v>85</v>
      </c>
      <c r="B57" s="149"/>
      <c r="C57" s="149"/>
      <c r="D57" s="150"/>
      <c r="E57" s="120"/>
      <c r="F57" s="120"/>
    </row>
    <row r="58" spans="1:6" s="115" customFormat="1" ht="18" customHeight="1" thickTop="1" thickBot="1" x14ac:dyDescent="0.3">
      <c r="A58" s="154" t="s">
        <v>43</v>
      </c>
      <c r="B58" s="162"/>
      <c r="C58" s="162"/>
      <c r="D58" s="162"/>
      <c r="E58" s="120"/>
      <c r="F58" s="120"/>
    </row>
    <row r="59" spans="1:6" s="115" customFormat="1" ht="18" customHeight="1" thickTop="1" thickBot="1" x14ac:dyDescent="0.3">
      <c r="A59" s="157" t="s">
        <v>86</v>
      </c>
      <c r="B59" s="149"/>
      <c r="C59" s="149"/>
      <c r="D59" s="150"/>
      <c r="E59" s="120"/>
      <c r="F59" s="120"/>
    </row>
    <row r="60" spans="1:6" s="115" customFormat="1" ht="18" customHeight="1" thickTop="1" thickBot="1" x14ac:dyDescent="0.3">
      <c r="A60" s="157" t="s">
        <v>87</v>
      </c>
      <c r="B60" s="149"/>
      <c r="C60" s="149"/>
      <c r="D60" s="149"/>
      <c r="E60" s="120"/>
      <c r="F60" s="120"/>
    </row>
    <row r="61" spans="1:6" s="115" customFormat="1" ht="18" customHeight="1" thickTop="1" thickBot="1" x14ac:dyDescent="0.3">
      <c r="A61" s="157" t="s">
        <v>88</v>
      </c>
      <c r="B61" s="149"/>
      <c r="C61" s="149"/>
      <c r="D61" s="149"/>
      <c r="E61" s="120"/>
      <c r="F61" s="120"/>
    </row>
    <row r="62" spans="1:6" s="115" customFormat="1" ht="18" customHeight="1" thickTop="1" thickBot="1" x14ac:dyDescent="0.3">
      <c r="A62" s="157" t="s">
        <v>89</v>
      </c>
      <c r="B62" s="149"/>
      <c r="C62" s="149"/>
      <c r="D62" s="149"/>
      <c r="E62" s="120"/>
      <c r="F62" s="120"/>
    </row>
    <row r="63" spans="1:6" s="115" customFormat="1" ht="18" customHeight="1" thickTop="1" thickBot="1" x14ac:dyDescent="0.3">
      <c r="A63" s="157" t="s">
        <v>90</v>
      </c>
      <c r="B63" s="149"/>
      <c r="C63" s="149"/>
      <c r="D63" s="149"/>
      <c r="E63" s="120"/>
      <c r="F63" s="120"/>
    </row>
    <row r="64" spans="1:6" s="115" customFormat="1" ht="18" customHeight="1" thickTop="1" thickBot="1" x14ac:dyDescent="0.3">
      <c r="A64" s="164" t="s">
        <v>94</v>
      </c>
      <c r="B64" s="149"/>
      <c r="C64" s="149"/>
      <c r="D64" s="149"/>
      <c r="E64" s="120"/>
      <c r="F64" s="120"/>
    </row>
    <row r="65" spans="1:6" s="115" customFormat="1" ht="18" customHeight="1" thickTop="1" thickBot="1" x14ac:dyDescent="0.3">
      <c r="A65" s="157" t="s">
        <v>95</v>
      </c>
      <c r="B65" s="149"/>
      <c r="C65" s="149"/>
      <c r="D65" s="149"/>
      <c r="E65" s="131"/>
    </row>
    <row r="66" spans="1:6" s="115" customFormat="1" ht="18" customHeight="1" thickTop="1" thickBot="1" x14ac:dyDescent="0.3">
      <c r="A66" s="157" t="s">
        <v>96</v>
      </c>
      <c r="B66" s="149"/>
      <c r="C66" s="149"/>
      <c r="D66" s="149"/>
      <c r="E66" s="131"/>
    </row>
    <row r="67" spans="1:6" s="115" customFormat="1" ht="18" customHeight="1" thickTop="1" thickBot="1" x14ac:dyDescent="0.3">
      <c r="A67" s="157" t="s">
        <v>97</v>
      </c>
      <c r="B67" s="149"/>
      <c r="C67" s="149"/>
      <c r="D67" s="149"/>
      <c r="E67" s="131"/>
    </row>
    <row r="68" spans="1:6" s="115" customFormat="1" ht="18" customHeight="1" thickTop="1" thickBot="1" x14ac:dyDescent="0.3">
      <c r="A68" s="157" t="s">
        <v>98</v>
      </c>
      <c r="B68" s="149"/>
      <c r="C68" s="149"/>
      <c r="D68" s="149"/>
      <c r="E68" s="131"/>
    </row>
    <row r="69" spans="1:6" s="115" customFormat="1" ht="18" customHeight="1" thickTop="1" thickBot="1" x14ac:dyDescent="0.3">
      <c r="A69" s="157" t="s">
        <v>99</v>
      </c>
      <c r="B69" s="149"/>
      <c r="C69" s="149"/>
      <c r="D69" s="149"/>
      <c r="E69" s="132"/>
      <c r="F69" s="123"/>
    </row>
    <row r="70" spans="1:6" s="115" customFormat="1" ht="18" customHeight="1" thickTop="1" thickBot="1" x14ac:dyDescent="0.3">
      <c r="A70" s="129"/>
      <c r="B70" s="130">
        <f>SUM(B10:B69)</f>
        <v>0</v>
      </c>
      <c r="C70" s="130">
        <f>SUM(C10:C69)</f>
        <v>0</v>
      </c>
      <c r="D70" s="130">
        <f>SUM(D10:D69)</f>
        <v>0</v>
      </c>
      <c r="E70" s="116"/>
      <c r="F70" s="116"/>
    </row>
    <row r="71" spans="1:6" s="115" customFormat="1" ht="18" customHeight="1" thickBot="1" x14ac:dyDescent="0.3">
      <c r="A71" s="128"/>
      <c r="E71" s="116"/>
      <c r="F71" s="116"/>
    </row>
    <row r="72" spans="1:6" s="115" customFormat="1" ht="18" customHeight="1" thickBot="1" x14ac:dyDescent="0.3">
      <c r="A72" s="108" t="s">
        <v>15</v>
      </c>
      <c r="B72" s="196">
        <f>((57-D70)-C70)/(57-(D70))</f>
        <v>1</v>
      </c>
      <c r="C72" s="197"/>
      <c r="D72" s="198"/>
      <c r="E72" s="116"/>
      <c r="F72" s="116"/>
    </row>
    <row r="73" spans="1:6" s="115" customFormat="1" ht="18" customHeight="1" thickBot="1" x14ac:dyDescent="0.3">
      <c r="A73" s="109" t="s">
        <v>100</v>
      </c>
      <c r="B73" s="110"/>
      <c r="C73" s="111"/>
      <c r="D73" s="111"/>
    </row>
    <row r="74" spans="1:6" s="115" customFormat="1" ht="18" customHeight="1" thickBot="1" x14ac:dyDescent="0.3">
      <c r="A74" s="109" t="s">
        <v>16</v>
      </c>
      <c r="B74" s="112"/>
      <c r="C74" s="113"/>
      <c r="D74" s="113"/>
    </row>
    <row r="75" spans="1:6" ht="16.5" thickBot="1" x14ac:dyDescent="0.3">
      <c r="A75" s="109" t="s">
        <v>101</v>
      </c>
      <c r="B75" s="112"/>
      <c r="C75" s="114"/>
      <c r="D75" s="114"/>
    </row>
  </sheetData>
  <mergeCells count="5">
    <mergeCell ref="B72:D72"/>
    <mergeCell ref="B3:D3"/>
    <mergeCell ref="B4:D4"/>
    <mergeCell ref="B5:D5"/>
    <mergeCell ref="B6:D6"/>
  </mergeCells>
  <pageMargins left="0.45" right="0.45" top="0.5" bottom="0.45" header="0" footer="0"/>
  <pageSetup scale="76" fitToHeight="0"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V95"/>
  <sheetViews>
    <sheetView topLeftCell="A46" workbookViewId="0">
      <pane xSplit="1" topLeftCell="B1" activePane="topRight" state="frozen"/>
      <selection activeCell="A8" sqref="A8"/>
      <selection pane="topRight" activeCell="G65" sqref="G65"/>
    </sheetView>
  </sheetViews>
  <sheetFormatPr defaultRowHeight="15" x14ac:dyDescent="0.25"/>
  <cols>
    <col min="1" max="1" width="50.28515625" style="20" customWidth="1"/>
    <col min="2" max="39" width="3.7109375" style="7" customWidth="1"/>
    <col min="40" max="40" width="3.7109375" customWidth="1"/>
    <col min="41" max="42" width="3.7109375" style="24" customWidth="1"/>
    <col min="43" max="46" width="3.7109375" customWidth="1"/>
  </cols>
  <sheetData>
    <row r="1" spans="1:46" x14ac:dyDescent="0.25">
      <c r="AN1" s="23"/>
      <c r="AQ1" s="23"/>
      <c r="AR1" s="23"/>
    </row>
    <row r="2" spans="1:46" ht="18" x14ac:dyDescent="0.25">
      <c r="A2" s="6" t="s">
        <v>21</v>
      </c>
      <c r="B2" s="6"/>
      <c r="C2" s="6"/>
      <c r="D2" s="6"/>
      <c r="E2" s="207"/>
      <c r="F2" s="207"/>
      <c r="G2" s="207"/>
      <c r="H2" s="207"/>
      <c r="I2" s="207"/>
      <c r="J2" s="207"/>
      <c r="K2" s="207"/>
      <c r="L2" s="207"/>
      <c r="M2" s="207"/>
      <c r="N2" s="207"/>
      <c r="O2" s="207"/>
      <c r="P2" s="207"/>
      <c r="Q2" s="207"/>
      <c r="R2" s="207"/>
      <c r="S2" s="207"/>
      <c r="T2" s="207"/>
      <c r="U2" s="207"/>
      <c r="V2" s="207"/>
      <c r="W2" s="207"/>
      <c r="X2" s="207"/>
      <c r="Y2" s="6"/>
      <c r="Z2" s="6"/>
      <c r="AA2" s="6"/>
      <c r="AB2" s="6"/>
      <c r="AC2" s="6"/>
      <c r="AD2" s="6"/>
      <c r="AE2" s="6"/>
      <c r="AF2" s="6"/>
      <c r="AG2" s="6"/>
      <c r="AH2" s="6"/>
      <c r="AI2" s="6"/>
      <c r="AJ2" s="6"/>
      <c r="AK2" s="6"/>
      <c r="AL2" s="21"/>
      <c r="AM2" s="21"/>
      <c r="AN2" s="23"/>
      <c r="AQ2" s="23"/>
      <c r="AR2" s="23"/>
    </row>
    <row r="3" spans="1:46" ht="18.75" thickBot="1" x14ac:dyDescent="0.3">
      <c r="A3" s="6"/>
      <c r="B3" s="6"/>
      <c r="C3" s="6"/>
      <c r="D3" s="6"/>
      <c r="E3" s="207"/>
      <c r="F3" s="207"/>
      <c r="G3" s="207"/>
      <c r="H3" s="207"/>
      <c r="I3" s="207"/>
      <c r="J3" s="207"/>
      <c r="K3" s="207"/>
      <c r="L3" s="207"/>
      <c r="M3" s="207"/>
      <c r="N3" s="207"/>
      <c r="O3" s="207"/>
      <c r="P3" s="207"/>
      <c r="Q3" s="207"/>
      <c r="R3" s="207"/>
      <c r="S3" s="207"/>
      <c r="T3" s="207"/>
      <c r="U3" s="207"/>
      <c r="V3" s="207"/>
      <c r="W3" s="207"/>
      <c r="X3" s="207"/>
      <c r="Y3" s="6"/>
      <c r="Z3" s="6"/>
      <c r="AA3" s="6"/>
      <c r="AB3" s="6"/>
      <c r="AC3" s="6"/>
      <c r="AD3" s="6"/>
      <c r="AE3" s="6"/>
      <c r="AF3" s="6"/>
      <c r="AG3" s="6"/>
      <c r="AH3" s="6"/>
      <c r="AI3" s="6"/>
      <c r="AJ3" s="6"/>
      <c r="AK3" s="6"/>
      <c r="AL3" s="21"/>
      <c r="AM3" s="21"/>
      <c r="AN3" s="23"/>
      <c r="AQ3" s="23"/>
      <c r="AR3" s="23"/>
    </row>
    <row r="4" spans="1:46" ht="18.75" thickBot="1" x14ac:dyDescent="0.3">
      <c r="A4" s="8" t="s">
        <v>22</v>
      </c>
      <c r="B4" s="208">
        <v>1</v>
      </c>
      <c r="C4" s="209"/>
      <c r="D4" s="6"/>
      <c r="E4" s="207"/>
      <c r="F4" s="207"/>
      <c r="G4" s="207"/>
      <c r="H4" s="207"/>
      <c r="I4" s="207"/>
      <c r="J4" s="207"/>
      <c r="K4" s="207"/>
      <c r="L4" s="207"/>
      <c r="M4" s="207"/>
      <c r="N4" s="207"/>
      <c r="O4" s="207"/>
      <c r="P4" s="207"/>
      <c r="Q4" s="207"/>
      <c r="R4" s="207"/>
      <c r="S4" s="207"/>
      <c r="T4" s="207"/>
      <c r="U4" s="207"/>
      <c r="V4" s="207"/>
      <c r="W4" s="207"/>
      <c r="X4" s="207"/>
      <c r="Y4" s="6"/>
      <c r="Z4" s="6"/>
      <c r="AA4" s="6"/>
      <c r="AB4" s="6"/>
      <c r="AC4" s="6"/>
      <c r="AD4" s="6"/>
      <c r="AE4" s="6"/>
      <c r="AF4" s="6"/>
      <c r="AG4" s="6"/>
      <c r="AH4" s="6"/>
      <c r="AI4" s="6"/>
      <c r="AJ4" s="6"/>
      <c r="AK4" s="6"/>
      <c r="AL4" s="21"/>
      <c r="AM4" s="21"/>
      <c r="AN4" s="23"/>
      <c r="AQ4" s="23"/>
      <c r="AR4" s="23"/>
    </row>
    <row r="5" spans="1:46" ht="15.75" thickBot="1" x14ac:dyDescent="0.3">
      <c r="A5" s="9"/>
      <c r="B5" s="10"/>
      <c r="C5" s="10"/>
      <c r="D5" s="10"/>
      <c r="E5" s="10"/>
      <c r="F5" s="10"/>
      <c r="G5" s="10"/>
      <c r="H5" s="10"/>
      <c r="I5" s="10"/>
      <c r="J5" s="10"/>
      <c r="K5" s="10"/>
      <c r="L5" s="10"/>
      <c r="M5" s="10"/>
      <c r="N5" s="10"/>
      <c r="O5" s="10"/>
      <c r="P5" s="10"/>
      <c r="Q5" s="10"/>
      <c r="R5" s="10"/>
      <c r="S5" s="10"/>
      <c r="T5" s="10"/>
      <c r="U5" s="10"/>
      <c r="V5" s="10"/>
      <c r="W5" s="10"/>
      <c r="X5" s="10"/>
      <c r="Y5" s="10"/>
      <c r="Z5" s="10"/>
      <c r="AA5" s="10"/>
      <c r="AB5" s="10"/>
      <c r="AC5" s="10"/>
      <c r="AD5" s="10"/>
      <c r="AE5" s="10"/>
      <c r="AF5" s="10"/>
      <c r="AG5" s="10"/>
      <c r="AH5" s="10"/>
      <c r="AI5" s="10"/>
      <c r="AJ5" s="10"/>
      <c r="AK5" s="10"/>
      <c r="AL5" s="10"/>
      <c r="AM5" s="10"/>
      <c r="AN5" s="23"/>
      <c r="AQ5" s="23"/>
      <c r="AR5" s="23"/>
    </row>
    <row r="6" spans="1:46" ht="15.75" thickBot="1" x14ac:dyDescent="0.3">
      <c r="A6" s="11" t="s">
        <v>23</v>
      </c>
      <c r="B6" s="203"/>
      <c r="C6" s="204"/>
      <c r="D6" s="204"/>
      <c r="E6" s="203"/>
      <c r="F6" s="204"/>
      <c r="G6" s="204"/>
      <c r="H6" s="203"/>
      <c r="I6" s="204"/>
      <c r="J6" s="204"/>
      <c r="K6" s="203"/>
      <c r="L6" s="204"/>
      <c r="M6" s="204"/>
      <c r="N6" s="203"/>
      <c r="O6" s="204"/>
      <c r="P6" s="204"/>
      <c r="Q6" s="203"/>
      <c r="R6" s="204"/>
      <c r="S6" s="204"/>
      <c r="T6" s="203"/>
      <c r="U6" s="204"/>
      <c r="V6" s="204"/>
      <c r="W6" s="203"/>
      <c r="X6" s="204"/>
      <c r="Y6" s="204"/>
      <c r="Z6" s="203"/>
      <c r="AA6" s="204"/>
      <c r="AB6" s="204"/>
      <c r="AC6" s="203"/>
      <c r="AD6" s="204"/>
      <c r="AE6" s="204"/>
      <c r="AF6" s="203"/>
      <c r="AG6" s="204"/>
      <c r="AH6" s="204"/>
      <c r="AI6" s="203"/>
      <c r="AJ6" s="204"/>
      <c r="AK6" s="204"/>
      <c r="AL6" s="203"/>
      <c r="AM6" s="204"/>
      <c r="AN6" s="204"/>
      <c r="AO6" s="203"/>
      <c r="AP6" s="204"/>
      <c r="AQ6" s="204"/>
      <c r="AR6" s="203"/>
      <c r="AS6" s="204"/>
      <c r="AT6" s="218"/>
    </row>
    <row r="7" spans="1:46" ht="15.75" thickBot="1" x14ac:dyDescent="0.3">
      <c r="A7" s="12" t="s">
        <v>24</v>
      </c>
      <c r="B7" s="210">
        <v>1</v>
      </c>
      <c r="C7" s="211"/>
      <c r="D7" s="211"/>
      <c r="E7" s="210" t="s">
        <v>30</v>
      </c>
      <c r="F7" s="211"/>
      <c r="G7" s="211"/>
      <c r="H7" s="210" t="s">
        <v>31</v>
      </c>
      <c r="I7" s="211"/>
      <c r="J7" s="211"/>
      <c r="K7" s="210" t="s">
        <v>32</v>
      </c>
      <c r="L7" s="211"/>
      <c r="M7" s="211"/>
      <c r="N7" s="210" t="s">
        <v>33</v>
      </c>
      <c r="O7" s="211"/>
      <c r="P7" s="211"/>
      <c r="Q7" s="210" t="s">
        <v>34</v>
      </c>
      <c r="R7" s="211"/>
      <c r="S7" s="211"/>
      <c r="T7" s="210" t="s">
        <v>35</v>
      </c>
      <c r="U7" s="211"/>
      <c r="V7" s="211"/>
      <c r="W7" s="210" t="s">
        <v>36</v>
      </c>
      <c r="X7" s="211"/>
      <c r="Y7" s="211"/>
      <c r="Z7" s="210" t="s">
        <v>37</v>
      </c>
      <c r="AA7" s="211"/>
      <c r="AB7" s="211"/>
      <c r="AC7" s="210" t="s">
        <v>38</v>
      </c>
      <c r="AD7" s="211"/>
      <c r="AE7" s="211"/>
      <c r="AF7" s="210" t="s">
        <v>17</v>
      </c>
      <c r="AG7" s="211"/>
      <c r="AH7" s="211"/>
      <c r="AI7" s="210" t="s">
        <v>18</v>
      </c>
      <c r="AJ7" s="211"/>
      <c r="AK7" s="211"/>
      <c r="AL7" s="210" t="s">
        <v>39</v>
      </c>
      <c r="AM7" s="211"/>
      <c r="AN7" s="211"/>
      <c r="AO7" s="210" t="s">
        <v>19</v>
      </c>
      <c r="AP7" s="211"/>
      <c r="AQ7" s="211"/>
      <c r="AR7" s="210" t="s">
        <v>20</v>
      </c>
      <c r="AS7" s="211"/>
      <c r="AT7" s="219"/>
    </row>
    <row r="8" spans="1:46" ht="114.75" customHeight="1" thickBot="1" x14ac:dyDescent="0.3">
      <c r="A8" s="13" t="s">
        <v>25</v>
      </c>
      <c r="B8" s="205"/>
      <c r="C8" s="206"/>
      <c r="D8" s="206"/>
      <c r="E8" s="205"/>
      <c r="F8" s="206"/>
      <c r="G8" s="206"/>
      <c r="H8" s="205"/>
      <c r="I8" s="206"/>
      <c r="J8" s="206"/>
      <c r="K8" s="205"/>
      <c r="L8" s="206"/>
      <c r="M8" s="206"/>
      <c r="N8" s="205"/>
      <c r="O8" s="206"/>
      <c r="P8" s="206"/>
      <c r="Q8" s="205"/>
      <c r="R8" s="206"/>
      <c r="S8" s="206"/>
      <c r="T8" s="205"/>
      <c r="U8" s="206"/>
      <c r="V8" s="206"/>
      <c r="W8" s="205"/>
      <c r="X8" s="206"/>
      <c r="Y8" s="206"/>
      <c r="Z8" s="205"/>
      <c r="AA8" s="206"/>
      <c r="AB8" s="206"/>
      <c r="AC8" s="205"/>
      <c r="AD8" s="206"/>
      <c r="AE8" s="206"/>
      <c r="AF8" s="205"/>
      <c r="AG8" s="206"/>
      <c r="AH8" s="206"/>
      <c r="AI8" s="205"/>
      <c r="AJ8" s="206"/>
      <c r="AK8" s="206"/>
      <c r="AL8" s="205"/>
      <c r="AM8" s="206"/>
      <c r="AN8" s="206"/>
      <c r="AO8" s="205"/>
      <c r="AP8" s="206"/>
      <c r="AQ8" s="206"/>
      <c r="AR8" s="215"/>
      <c r="AS8" s="216"/>
      <c r="AT8" s="217"/>
    </row>
    <row r="9" spans="1:46" s="59" customFormat="1" ht="15.75" thickBot="1" x14ac:dyDescent="0.3">
      <c r="A9" s="212"/>
      <c r="B9" s="213"/>
      <c r="C9" s="213"/>
      <c r="D9" s="213"/>
      <c r="E9" s="213"/>
      <c r="F9" s="213"/>
      <c r="G9" s="213"/>
      <c r="H9" s="213"/>
      <c r="I9" s="213"/>
      <c r="J9" s="213"/>
      <c r="K9" s="213"/>
      <c r="L9" s="213"/>
      <c r="M9" s="213"/>
      <c r="N9" s="213"/>
      <c r="O9" s="213"/>
      <c r="P9" s="213"/>
      <c r="Q9" s="213"/>
      <c r="R9" s="213"/>
      <c r="S9" s="213"/>
      <c r="T9" s="213"/>
      <c r="U9" s="213"/>
      <c r="V9" s="213"/>
      <c r="W9" s="213"/>
      <c r="X9" s="213"/>
      <c r="Y9" s="213"/>
      <c r="Z9" s="213"/>
      <c r="AA9" s="213"/>
      <c r="AB9" s="213"/>
      <c r="AC9" s="213"/>
      <c r="AD9" s="213"/>
      <c r="AE9" s="213"/>
      <c r="AF9" s="213"/>
      <c r="AG9" s="213"/>
      <c r="AH9" s="213"/>
      <c r="AI9" s="213"/>
      <c r="AJ9" s="213"/>
      <c r="AK9" s="213"/>
      <c r="AL9" s="213"/>
      <c r="AM9" s="213"/>
      <c r="AN9" s="213"/>
      <c r="AO9" s="213"/>
      <c r="AP9" s="213"/>
      <c r="AQ9" s="213"/>
      <c r="AR9" s="213"/>
      <c r="AS9" s="213"/>
      <c r="AT9" s="214"/>
    </row>
    <row r="10" spans="1:46" s="59" customFormat="1" ht="15.75" thickBot="1" x14ac:dyDescent="0.3">
      <c r="A10" s="64" t="s">
        <v>6</v>
      </c>
      <c r="B10" s="65" t="s">
        <v>27</v>
      </c>
      <c r="C10" s="65" t="s">
        <v>28</v>
      </c>
      <c r="D10" s="65" t="s">
        <v>7</v>
      </c>
      <c r="E10" s="65" t="s">
        <v>27</v>
      </c>
      <c r="F10" s="65" t="s">
        <v>28</v>
      </c>
      <c r="G10" s="65" t="s">
        <v>7</v>
      </c>
      <c r="H10" s="65" t="s">
        <v>27</v>
      </c>
      <c r="I10" s="65" t="s">
        <v>28</v>
      </c>
      <c r="J10" s="65" t="s">
        <v>7</v>
      </c>
      <c r="K10" s="65" t="s">
        <v>27</v>
      </c>
      <c r="L10" s="65" t="s">
        <v>28</v>
      </c>
      <c r="M10" s="65" t="s">
        <v>7</v>
      </c>
      <c r="N10" s="65" t="s">
        <v>27</v>
      </c>
      <c r="O10" s="65" t="s">
        <v>28</v>
      </c>
      <c r="P10" s="65" t="s">
        <v>7</v>
      </c>
      <c r="Q10" s="65" t="s">
        <v>27</v>
      </c>
      <c r="R10" s="65" t="s">
        <v>28</v>
      </c>
      <c r="S10" s="65" t="s">
        <v>7</v>
      </c>
      <c r="T10" s="65" t="s">
        <v>27</v>
      </c>
      <c r="U10" s="65" t="s">
        <v>28</v>
      </c>
      <c r="V10" s="65" t="s">
        <v>7</v>
      </c>
      <c r="W10" s="65" t="s">
        <v>27</v>
      </c>
      <c r="X10" s="65" t="s">
        <v>28</v>
      </c>
      <c r="Y10" s="65" t="s">
        <v>7</v>
      </c>
      <c r="Z10" s="65" t="s">
        <v>27</v>
      </c>
      <c r="AA10" s="65" t="s">
        <v>28</v>
      </c>
      <c r="AB10" s="65" t="s">
        <v>7</v>
      </c>
      <c r="AC10" s="65" t="s">
        <v>27</v>
      </c>
      <c r="AD10" s="65" t="s">
        <v>28</v>
      </c>
      <c r="AE10" s="65" t="s">
        <v>7</v>
      </c>
      <c r="AF10" s="65" t="s">
        <v>27</v>
      </c>
      <c r="AG10" s="65" t="s">
        <v>28</v>
      </c>
      <c r="AH10" s="65" t="s">
        <v>7</v>
      </c>
      <c r="AI10" s="65" t="s">
        <v>27</v>
      </c>
      <c r="AJ10" s="65" t="s">
        <v>28</v>
      </c>
      <c r="AK10" s="65" t="s">
        <v>7</v>
      </c>
      <c r="AL10" s="65" t="s">
        <v>27</v>
      </c>
      <c r="AM10" s="65" t="s">
        <v>28</v>
      </c>
      <c r="AN10" s="65" t="s">
        <v>7</v>
      </c>
      <c r="AO10" s="66" t="s">
        <v>27</v>
      </c>
      <c r="AP10" s="66" t="s">
        <v>28</v>
      </c>
      <c r="AQ10" s="77" t="s">
        <v>7</v>
      </c>
      <c r="AR10" s="83" t="s">
        <v>27</v>
      </c>
      <c r="AS10" s="83" t="s">
        <v>28</v>
      </c>
      <c r="AT10" s="83" t="s">
        <v>7</v>
      </c>
    </row>
    <row r="11" spans="1:46" s="59" customFormat="1" ht="15.75" thickBot="1" x14ac:dyDescent="0.3">
      <c r="A11" s="67" t="s">
        <v>9</v>
      </c>
      <c r="B11" s="68"/>
      <c r="C11" s="63"/>
      <c r="D11" s="63"/>
      <c r="E11" s="63"/>
      <c r="F11" s="63"/>
      <c r="G11" s="63"/>
      <c r="H11" s="63"/>
      <c r="I11" s="63"/>
      <c r="J11" s="63"/>
      <c r="K11" s="63"/>
      <c r="L11" s="63"/>
      <c r="M11" s="63"/>
      <c r="N11" s="63"/>
      <c r="O11" s="63"/>
      <c r="P11" s="63"/>
      <c r="Q11" s="63"/>
      <c r="R11" s="63"/>
      <c r="S11" s="63"/>
      <c r="T11" s="63"/>
      <c r="U11" s="63"/>
      <c r="V11" s="63"/>
      <c r="W11" s="63"/>
      <c r="X11" s="63"/>
      <c r="Y11" s="63"/>
      <c r="Z11" s="63"/>
      <c r="AA11" s="63"/>
      <c r="AB11" s="63"/>
      <c r="AC11" s="63"/>
      <c r="AD11" s="63"/>
      <c r="AE11" s="63"/>
      <c r="AF11" s="63"/>
      <c r="AG11" s="63"/>
      <c r="AH11" s="63"/>
      <c r="AI11" s="63"/>
      <c r="AJ11" s="63"/>
      <c r="AK11" s="63"/>
      <c r="AL11" s="63"/>
      <c r="AM11" s="63"/>
      <c r="AN11" s="63"/>
      <c r="AO11" s="63"/>
      <c r="AP11" s="63"/>
      <c r="AQ11" s="63"/>
      <c r="AR11" s="68"/>
      <c r="AS11" s="63"/>
      <c r="AT11" s="84"/>
    </row>
    <row r="12" spans="1:46" ht="15.75" thickBot="1" x14ac:dyDescent="0.3">
      <c r="A12" s="15" t="s">
        <v>44</v>
      </c>
      <c r="B12" s="91">
        <v>1</v>
      </c>
      <c r="C12" s="92"/>
      <c r="D12" s="95"/>
      <c r="E12" s="33"/>
      <c r="F12" s="34"/>
      <c r="G12" s="35"/>
      <c r="H12" s="33"/>
      <c r="I12" s="34"/>
      <c r="J12" s="35"/>
      <c r="K12" s="33"/>
      <c r="L12" s="34"/>
      <c r="M12" s="35"/>
      <c r="N12" s="33"/>
      <c r="O12" s="34"/>
      <c r="P12" s="35"/>
      <c r="Q12" s="33"/>
      <c r="R12" s="34"/>
      <c r="S12" s="35"/>
      <c r="T12" s="33"/>
      <c r="U12" s="34"/>
      <c r="V12" s="35"/>
      <c r="W12" s="33"/>
      <c r="X12" s="34"/>
      <c r="Y12" s="35"/>
      <c r="Z12" s="33"/>
      <c r="AA12" s="34"/>
      <c r="AB12" s="35"/>
      <c r="AC12" s="33"/>
      <c r="AD12" s="34"/>
      <c r="AE12" s="35"/>
      <c r="AF12" s="33"/>
      <c r="AG12" s="34"/>
      <c r="AH12" s="35"/>
      <c r="AI12" s="33"/>
      <c r="AJ12" s="34"/>
      <c r="AK12" s="35"/>
      <c r="AL12" s="33"/>
      <c r="AM12" s="34"/>
      <c r="AN12" s="35"/>
      <c r="AO12" s="33"/>
      <c r="AP12" s="34"/>
      <c r="AQ12" s="78"/>
      <c r="AR12" s="33"/>
      <c r="AS12" s="34"/>
      <c r="AT12" s="85"/>
    </row>
    <row r="13" spans="1:46" ht="15.75" thickBot="1" x14ac:dyDescent="0.3">
      <c r="A13" s="15" t="s">
        <v>91</v>
      </c>
      <c r="B13" s="93">
        <v>1</v>
      </c>
      <c r="C13" s="94"/>
      <c r="D13" s="56"/>
      <c r="E13" s="39"/>
      <c r="F13" s="40"/>
      <c r="G13" s="56"/>
      <c r="H13" s="39"/>
      <c r="I13" s="40"/>
      <c r="J13" s="56"/>
      <c r="K13" s="39"/>
      <c r="L13" s="40"/>
      <c r="M13" s="56"/>
      <c r="N13" s="39"/>
      <c r="O13" s="40"/>
      <c r="P13" s="56"/>
      <c r="Q13" s="39"/>
      <c r="R13" s="40"/>
      <c r="S13" s="56"/>
      <c r="T13" s="39"/>
      <c r="U13" s="40"/>
      <c r="V13" s="56"/>
      <c r="W13" s="39"/>
      <c r="X13" s="40"/>
      <c r="Y13" s="56"/>
      <c r="Z13" s="39"/>
      <c r="AA13" s="40"/>
      <c r="AB13" s="56"/>
      <c r="AC13" s="39"/>
      <c r="AD13" s="40"/>
      <c r="AE13" s="56"/>
      <c r="AF13" s="39"/>
      <c r="AG13" s="40"/>
      <c r="AH13" s="56"/>
      <c r="AI13" s="39"/>
      <c r="AJ13" s="40"/>
      <c r="AK13" s="56"/>
      <c r="AL13" s="39"/>
      <c r="AM13" s="40"/>
      <c r="AN13" s="56"/>
      <c r="AO13" s="39"/>
      <c r="AP13" s="40"/>
      <c r="AQ13" s="79"/>
      <c r="AR13" s="39"/>
      <c r="AS13" s="40"/>
      <c r="AT13" s="57"/>
    </row>
    <row r="14" spans="1:46" ht="15.75" thickBot="1" x14ac:dyDescent="0.3">
      <c r="A14" s="5" t="s">
        <v>46</v>
      </c>
      <c r="B14" s="93">
        <v>1</v>
      </c>
      <c r="C14" s="94"/>
      <c r="D14" s="56"/>
      <c r="E14" s="39"/>
      <c r="F14" s="40"/>
      <c r="G14" s="56"/>
      <c r="H14" s="39"/>
      <c r="I14" s="40"/>
      <c r="J14" s="56"/>
      <c r="K14" s="39"/>
      <c r="L14" s="40"/>
      <c r="M14" s="56"/>
      <c r="N14" s="39"/>
      <c r="O14" s="40"/>
      <c r="P14" s="56"/>
      <c r="Q14" s="39"/>
      <c r="R14" s="40"/>
      <c r="S14" s="56"/>
      <c r="T14" s="39"/>
      <c r="U14" s="40"/>
      <c r="V14" s="56"/>
      <c r="W14" s="39"/>
      <c r="X14" s="40"/>
      <c r="Y14" s="56"/>
      <c r="Z14" s="39"/>
      <c r="AA14" s="40"/>
      <c r="AB14" s="56"/>
      <c r="AC14" s="39"/>
      <c r="AD14" s="40"/>
      <c r="AE14" s="56"/>
      <c r="AF14" s="39"/>
      <c r="AG14" s="40"/>
      <c r="AH14" s="56"/>
      <c r="AI14" s="39"/>
      <c r="AJ14" s="40"/>
      <c r="AK14" s="56"/>
      <c r="AL14" s="39"/>
      <c r="AM14" s="40"/>
      <c r="AN14" s="56"/>
      <c r="AO14" s="39"/>
      <c r="AP14" s="40"/>
      <c r="AQ14" s="79"/>
      <c r="AR14" s="39"/>
      <c r="AS14" s="40"/>
      <c r="AT14" s="57"/>
    </row>
    <row r="15" spans="1:46" s="59" customFormat="1" ht="15.75" thickBot="1" x14ac:dyDescent="0.3">
      <c r="A15" s="69" t="s">
        <v>10</v>
      </c>
      <c r="B15" s="70"/>
      <c r="C15" s="71"/>
      <c r="D15" s="71"/>
      <c r="E15" s="71"/>
      <c r="F15" s="71"/>
      <c r="G15" s="71"/>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0"/>
      <c r="AS15" s="71"/>
      <c r="AT15" s="86"/>
    </row>
    <row r="16" spans="1:46" ht="15.75" thickBot="1" x14ac:dyDescent="0.3">
      <c r="A16" s="52" t="s">
        <v>47</v>
      </c>
      <c r="B16" s="96"/>
      <c r="C16" s="97"/>
      <c r="D16" s="56"/>
      <c r="E16" s="18"/>
      <c r="F16" s="42"/>
      <c r="G16" s="56"/>
      <c r="H16" s="18"/>
      <c r="I16" s="42"/>
      <c r="J16" s="56"/>
      <c r="K16" s="18"/>
      <c r="L16" s="42"/>
      <c r="M16" s="56"/>
      <c r="N16" s="18"/>
      <c r="O16" s="42"/>
      <c r="P16" s="56"/>
      <c r="Q16" s="18"/>
      <c r="R16" s="42"/>
      <c r="S16" s="56"/>
      <c r="T16" s="18"/>
      <c r="U16" s="42"/>
      <c r="V16" s="56"/>
      <c r="W16" s="18"/>
      <c r="X16" s="42"/>
      <c r="Y16" s="56"/>
      <c r="Z16" s="18"/>
      <c r="AA16" s="42"/>
      <c r="AB16" s="56"/>
      <c r="AC16" s="18"/>
      <c r="AD16" s="42"/>
      <c r="AE16" s="56"/>
      <c r="AF16" s="18"/>
      <c r="AG16" s="42"/>
      <c r="AH16" s="56"/>
      <c r="AI16" s="18"/>
      <c r="AJ16" s="42"/>
      <c r="AK16" s="56"/>
      <c r="AL16" s="18"/>
      <c r="AM16" s="42"/>
      <c r="AN16" s="56"/>
      <c r="AO16" s="18"/>
      <c r="AP16" s="42"/>
      <c r="AQ16" s="79"/>
      <c r="AR16" s="18"/>
      <c r="AS16" s="42"/>
      <c r="AT16" s="57"/>
    </row>
    <row r="17" spans="1:46" ht="14.25" customHeight="1" thickBot="1" x14ac:dyDescent="0.3">
      <c r="A17" s="52" t="s">
        <v>48</v>
      </c>
      <c r="B17" s="98"/>
      <c r="C17" s="99">
        <v>1</v>
      </c>
      <c r="D17" s="56"/>
      <c r="E17" s="19"/>
      <c r="F17" s="36"/>
      <c r="G17" s="56"/>
      <c r="H17" s="19"/>
      <c r="I17" s="36"/>
      <c r="J17" s="56"/>
      <c r="K17" s="19"/>
      <c r="L17" s="36"/>
      <c r="M17" s="56"/>
      <c r="N17" s="19"/>
      <c r="O17" s="36"/>
      <c r="P17" s="56"/>
      <c r="Q17" s="19"/>
      <c r="R17" s="36"/>
      <c r="S17" s="56"/>
      <c r="T17" s="19"/>
      <c r="U17" s="36"/>
      <c r="V17" s="56"/>
      <c r="W17" s="19"/>
      <c r="X17" s="36"/>
      <c r="Y17" s="56"/>
      <c r="Z17" s="19"/>
      <c r="AA17" s="36"/>
      <c r="AB17" s="56"/>
      <c r="AC17" s="19"/>
      <c r="AD17" s="36"/>
      <c r="AE17" s="56"/>
      <c r="AF17" s="19"/>
      <c r="AG17" s="36"/>
      <c r="AH17" s="56"/>
      <c r="AI17" s="19"/>
      <c r="AJ17" s="36"/>
      <c r="AK17" s="56"/>
      <c r="AL17" s="19"/>
      <c r="AM17" s="36"/>
      <c r="AN17" s="56"/>
      <c r="AO17" s="19"/>
      <c r="AP17" s="36"/>
      <c r="AQ17" s="79"/>
      <c r="AR17" s="19"/>
      <c r="AS17" s="36"/>
      <c r="AT17" s="57"/>
    </row>
    <row r="18" spans="1:46" ht="15.75" thickBot="1" x14ac:dyDescent="0.3">
      <c r="A18" s="52" t="s">
        <v>49</v>
      </c>
      <c r="B18" s="98"/>
      <c r="C18" s="99">
        <v>1</v>
      </c>
      <c r="D18" s="56"/>
      <c r="E18" s="19"/>
      <c r="F18" s="36"/>
      <c r="G18" s="56"/>
      <c r="H18" s="19"/>
      <c r="I18" s="36"/>
      <c r="J18" s="56"/>
      <c r="K18" s="19"/>
      <c r="L18" s="36"/>
      <c r="M18" s="56"/>
      <c r="N18" s="19"/>
      <c r="O18" s="36"/>
      <c r="P18" s="56"/>
      <c r="Q18" s="19"/>
      <c r="R18" s="36"/>
      <c r="S18" s="56"/>
      <c r="T18" s="19"/>
      <c r="U18" s="36"/>
      <c r="V18" s="56"/>
      <c r="W18" s="19"/>
      <c r="X18" s="36"/>
      <c r="Y18" s="56"/>
      <c r="Z18" s="19"/>
      <c r="AA18" s="36"/>
      <c r="AB18" s="56"/>
      <c r="AC18" s="19"/>
      <c r="AD18" s="36"/>
      <c r="AE18" s="56"/>
      <c r="AF18" s="19"/>
      <c r="AG18" s="36"/>
      <c r="AH18" s="56"/>
      <c r="AI18" s="19"/>
      <c r="AJ18" s="36"/>
      <c r="AK18" s="56"/>
      <c r="AL18" s="19"/>
      <c r="AM18" s="36"/>
      <c r="AN18" s="56"/>
      <c r="AO18" s="19"/>
      <c r="AP18" s="36"/>
      <c r="AQ18" s="79"/>
      <c r="AR18" s="19"/>
      <c r="AS18" s="36"/>
      <c r="AT18" s="57"/>
    </row>
    <row r="19" spans="1:46" ht="15.75" customHeight="1" thickBot="1" x14ac:dyDescent="0.3">
      <c r="A19" s="52" t="s">
        <v>50</v>
      </c>
      <c r="B19" s="98"/>
      <c r="C19" s="99">
        <v>1</v>
      </c>
      <c r="D19" s="100"/>
      <c r="E19" s="19"/>
      <c r="F19" s="36"/>
      <c r="G19" s="37"/>
      <c r="H19" s="19"/>
      <c r="I19" s="36"/>
      <c r="J19" s="37"/>
      <c r="K19" s="19"/>
      <c r="L19" s="36"/>
      <c r="M19" s="37"/>
      <c r="N19" s="19"/>
      <c r="O19" s="36"/>
      <c r="P19" s="37"/>
      <c r="Q19" s="19"/>
      <c r="R19" s="36"/>
      <c r="S19" s="37"/>
      <c r="T19" s="19"/>
      <c r="U19" s="36"/>
      <c r="V19" s="37"/>
      <c r="W19" s="19"/>
      <c r="X19" s="36"/>
      <c r="Y19" s="37"/>
      <c r="Z19" s="19"/>
      <c r="AA19" s="36"/>
      <c r="AB19" s="37"/>
      <c r="AC19" s="19"/>
      <c r="AD19" s="36"/>
      <c r="AE19" s="37"/>
      <c r="AF19" s="19"/>
      <c r="AG19" s="36"/>
      <c r="AH19" s="37"/>
      <c r="AI19" s="19"/>
      <c r="AJ19" s="36"/>
      <c r="AK19" s="37"/>
      <c r="AL19" s="19"/>
      <c r="AM19" s="36"/>
      <c r="AN19" s="37"/>
      <c r="AO19" s="19"/>
      <c r="AP19" s="36"/>
      <c r="AQ19" s="80"/>
      <c r="AR19" s="19"/>
      <c r="AS19" s="36"/>
      <c r="AT19" s="87"/>
    </row>
    <row r="20" spans="1:46" ht="15.75" thickBot="1" x14ac:dyDescent="0.3">
      <c r="A20" s="52" t="s">
        <v>51</v>
      </c>
      <c r="B20" s="96">
        <v>1</v>
      </c>
      <c r="C20" s="97"/>
      <c r="D20" s="56"/>
      <c r="E20" s="18"/>
      <c r="F20" s="42"/>
      <c r="G20" s="56"/>
      <c r="H20" s="18"/>
      <c r="I20" s="42"/>
      <c r="J20" s="56"/>
      <c r="K20" s="18"/>
      <c r="L20" s="42"/>
      <c r="M20" s="56"/>
      <c r="N20" s="18"/>
      <c r="O20" s="42"/>
      <c r="P20" s="56"/>
      <c r="Q20" s="18"/>
      <c r="R20" s="42"/>
      <c r="S20" s="56"/>
      <c r="T20" s="18"/>
      <c r="U20" s="42"/>
      <c r="V20" s="56"/>
      <c r="W20" s="18"/>
      <c r="X20" s="42"/>
      <c r="Y20" s="56"/>
      <c r="Z20" s="18"/>
      <c r="AA20" s="42"/>
      <c r="AB20" s="56"/>
      <c r="AC20" s="18"/>
      <c r="AD20" s="42"/>
      <c r="AE20" s="56"/>
      <c r="AF20" s="18"/>
      <c r="AG20" s="42"/>
      <c r="AH20" s="56"/>
      <c r="AI20" s="18"/>
      <c r="AJ20" s="42"/>
      <c r="AK20" s="56"/>
      <c r="AL20" s="18"/>
      <c r="AM20" s="42"/>
      <c r="AN20" s="56"/>
      <c r="AO20" s="18"/>
      <c r="AP20" s="42"/>
      <c r="AQ20" s="79"/>
      <c r="AR20" s="18"/>
      <c r="AS20" s="42"/>
      <c r="AT20" s="57"/>
    </row>
    <row r="21" spans="1:46" ht="15.75" thickBot="1" x14ac:dyDescent="0.3">
      <c r="A21" s="53" t="s">
        <v>52</v>
      </c>
      <c r="B21" s="98">
        <v>1</v>
      </c>
      <c r="C21" s="99"/>
      <c r="D21" s="56"/>
      <c r="E21" s="19"/>
      <c r="F21" s="36"/>
      <c r="G21" s="56"/>
      <c r="H21" s="19"/>
      <c r="I21" s="36"/>
      <c r="J21" s="56"/>
      <c r="K21" s="19"/>
      <c r="L21" s="36"/>
      <c r="M21" s="56"/>
      <c r="N21" s="19"/>
      <c r="O21" s="36"/>
      <c r="P21" s="56"/>
      <c r="Q21" s="19"/>
      <c r="R21" s="36"/>
      <c r="S21" s="56"/>
      <c r="T21" s="19"/>
      <c r="U21" s="36"/>
      <c r="V21" s="56"/>
      <c r="W21" s="19"/>
      <c r="X21" s="36"/>
      <c r="Y21" s="56"/>
      <c r="Z21" s="19"/>
      <c r="AA21" s="36"/>
      <c r="AB21" s="56"/>
      <c r="AC21" s="19"/>
      <c r="AD21" s="36"/>
      <c r="AE21" s="56"/>
      <c r="AF21" s="19"/>
      <c r="AG21" s="36"/>
      <c r="AH21" s="56"/>
      <c r="AI21" s="19"/>
      <c r="AJ21" s="36"/>
      <c r="AK21" s="56"/>
      <c r="AL21" s="19"/>
      <c r="AM21" s="36"/>
      <c r="AN21" s="56"/>
      <c r="AO21" s="19"/>
      <c r="AP21" s="36"/>
      <c r="AQ21" s="79"/>
      <c r="AR21" s="19"/>
      <c r="AS21" s="36"/>
      <c r="AT21" s="57"/>
    </row>
    <row r="22" spans="1:46" ht="15.75" thickBot="1" x14ac:dyDescent="0.3">
      <c r="A22" s="54" t="s">
        <v>53</v>
      </c>
      <c r="B22" s="98">
        <v>1</v>
      </c>
      <c r="C22" s="99"/>
      <c r="D22" s="56"/>
      <c r="E22" s="19"/>
      <c r="F22" s="36"/>
      <c r="G22" s="56"/>
      <c r="H22" s="19"/>
      <c r="I22" s="36"/>
      <c r="J22" s="56"/>
      <c r="K22" s="19"/>
      <c r="L22" s="36"/>
      <c r="M22" s="56"/>
      <c r="N22" s="19"/>
      <c r="O22" s="36"/>
      <c r="P22" s="56"/>
      <c r="Q22" s="19"/>
      <c r="R22" s="36"/>
      <c r="S22" s="56"/>
      <c r="T22" s="19"/>
      <c r="U22" s="36"/>
      <c r="V22" s="56"/>
      <c r="W22" s="19"/>
      <c r="X22" s="36"/>
      <c r="Y22" s="56"/>
      <c r="Z22" s="19"/>
      <c r="AA22" s="36"/>
      <c r="AB22" s="56"/>
      <c r="AC22" s="19"/>
      <c r="AD22" s="36"/>
      <c r="AE22" s="56"/>
      <c r="AF22" s="19"/>
      <c r="AG22" s="36"/>
      <c r="AH22" s="56"/>
      <c r="AI22" s="19"/>
      <c r="AJ22" s="36"/>
      <c r="AK22" s="56"/>
      <c r="AL22" s="19"/>
      <c r="AM22" s="36"/>
      <c r="AN22" s="56"/>
      <c r="AO22" s="19"/>
      <c r="AP22" s="36"/>
      <c r="AQ22" s="79"/>
      <c r="AR22" s="19"/>
      <c r="AS22" s="36"/>
      <c r="AT22" s="57"/>
    </row>
    <row r="23" spans="1:46" s="59" customFormat="1" ht="15.75" thickBot="1" x14ac:dyDescent="0.3">
      <c r="A23" s="72" t="s">
        <v>12</v>
      </c>
      <c r="B23" s="73"/>
      <c r="C23" s="62"/>
      <c r="D23" s="62"/>
      <c r="E23" s="62"/>
      <c r="F23" s="62"/>
      <c r="G23" s="62"/>
      <c r="H23" s="62"/>
      <c r="I23" s="62"/>
      <c r="J23" s="62"/>
      <c r="K23" s="62"/>
      <c r="L23" s="62"/>
      <c r="M23" s="62"/>
      <c r="N23" s="62"/>
      <c r="O23" s="62"/>
      <c r="P23" s="62"/>
      <c r="Q23" s="62"/>
      <c r="R23" s="62"/>
      <c r="S23" s="62"/>
      <c r="T23" s="62"/>
      <c r="U23" s="62"/>
      <c r="V23" s="62"/>
      <c r="W23" s="62"/>
      <c r="X23" s="62"/>
      <c r="Y23" s="62"/>
      <c r="Z23" s="62"/>
      <c r="AA23" s="62"/>
      <c r="AB23" s="62"/>
      <c r="AC23" s="62"/>
      <c r="AD23" s="62"/>
      <c r="AE23" s="62"/>
      <c r="AF23" s="62"/>
      <c r="AG23" s="62"/>
      <c r="AH23" s="62"/>
      <c r="AI23" s="62"/>
      <c r="AJ23" s="62"/>
      <c r="AK23" s="62"/>
      <c r="AL23" s="62"/>
      <c r="AM23" s="62"/>
      <c r="AN23" s="62"/>
      <c r="AO23" s="62"/>
      <c r="AP23" s="62"/>
      <c r="AQ23" s="62"/>
      <c r="AR23" s="61"/>
      <c r="AS23" s="62"/>
      <c r="AT23" s="88"/>
    </row>
    <row r="24" spans="1:46" ht="15.75" thickBot="1" x14ac:dyDescent="0.3">
      <c r="A24" s="55" t="s">
        <v>92</v>
      </c>
      <c r="B24" s="98">
        <v>1</v>
      </c>
      <c r="C24" s="99"/>
      <c r="D24" s="56"/>
      <c r="E24" s="19"/>
      <c r="F24" s="36"/>
      <c r="G24" s="56"/>
      <c r="H24" s="19"/>
      <c r="I24" s="36"/>
      <c r="J24" s="56"/>
      <c r="K24" s="19"/>
      <c r="L24" s="36"/>
      <c r="M24" s="56"/>
      <c r="N24" s="19"/>
      <c r="O24" s="36"/>
      <c r="P24" s="56"/>
      <c r="Q24" s="19"/>
      <c r="R24" s="36"/>
      <c r="S24" s="56"/>
      <c r="T24" s="19"/>
      <c r="U24" s="36"/>
      <c r="V24" s="56"/>
      <c r="W24" s="19"/>
      <c r="X24" s="36"/>
      <c r="Y24" s="56"/>
      <c r="Z24" s="19"/>
      <c r="AA24" s="36"/>
      <c r="AB24" s="56"/>
      <c r="AC24" s="19"/>
      <c r="AD24" s="36"/>
      <c r="AE24" s="56"/>
      <c r="AF24" s="19"/>
      <c r="AG24" s="36"/>
      <c r="AH24" s="56"/>
      <c r="AI24" s="19"/>
      <c r="AJ24" s="36"/>
      <c r="AK24" s="56"/>
      <c r="AL24" s="19"/>
      <c r="AM24" s="36"/>
      <c r="AN24" s="56"/>
      <c r="AO24" s="19"/>
      <c r="AP24" s="36"/>
      <c r="AQ24" s="79"/>
      <c r="AR24" s="19"/>
      <c r="AS24" s="36"/>
      <c r="AT24" s="57"/>
    </row>
    <row r="25" spans="1:46" ht="15.75" thickBot="1" x14ac:dyDescent="0.3">
      <c r="A25" s="55" t="s">
        <v>55</v>
      </c>
      <c r="B25" s="98">
        <v>1</v>
      </c>
      <c r="C25" s="99"/>
      <c r="D25" s="56"/>
      <c r="E25" s="19"/>
      <c r="F25" s="36"/>
      <c r="G25" s="56"/>
      <c r="H25" s="19"/>
      <c r="I25" s="36"/>
      <c r="J25" s="56"/>
      <c r="K25" s="19"/>
      <c r="L25" s="36"/>
      <c r="M25" s="56"/>
      <c r="N25" s="19"/>
      <c r="O25" s="36"/>
      <c r="P25" s="56"/>
      <c r="Q25" s="19"/>
      <c r="R25" s="36"/>
      <c r="S25" s="56"/>
      <c r="T25" s="19"/>
      <c r="U25" s="36"/>
      <c r="V25" s="56"/>
      <c r="W25" s="19"/>
      <c r="X25" s="36"/>
      <c r="Y25" s="56"/>
      <c r="Z25" s="19"/>
      <c r="AA25" s="36"/>
      <c r="AB25" s="56"/>
      <c r="AC25" s="19"/>
      <c r="AD25" s="36"/>
      <c r="AE25" s="56"/>
      <c r="AF25" s="19"/>
      <c r="AG25" s="36"/>
      <c r="AH25" s="56"/>
      <c r="AI25" s="19"/>
      <c r="AJ25" s="36"/>
      <c r="AK25" s="56"/>
      <c r="AL25" s="19"/>
      <c r="AM25" s="36"/>
      <c r="AN25" s="56"/>
      <c r="AO25" s="19"/>
      <c r="AP25" s="36"/>
      <c r="AQ25" s="79"/>
      <c r="AR25" s="19"/>
      <c r="AS25" s="36"/>
      <c r="AT25" s="57"/>
    </row>
    <row r="26" spans="1:46" ht="15.75" thickBot="1" x14ac:dyDescent="0.3">
      <c r="A26" s="55" t="s">
        <v>56</v>
      </c>
      <c r="B26" s="98">
        <v>1</v>
      </c>
      <c r="C26" s="99"/>
      <c r="D26" s="56"/>
      <c r="E26" s="19"/>
      <c r="F26" s="36"/>
      <c r="G26" s="56"/>
      <c r="H26" s="19"/>
      <c r="I26" s="36"/>
      <c r="J26" s="56"/>
      <c r="K26" s="19"/>
      <c r="L26" s="36"/>
      <c r="M26" s="56"/>
      <c r="N26" s="19"/>
      <c r="O26" s="36"/>
      <c r="P26" s="56"/>
      <c r="Q26" s="19"/>
      <c r="R26" s="36"/>
      <c r="S26" s="56"/>
      <c r="T26" s="19"/>
      <c r="U26" s="36"/>
      <c r="V26" s="56"/>
      <c r="W26" s="19"/>
      <c r="X26" s="36"/>
      <c r="Y26" s="56"/>
      <c r="Z26" s="19"/>
      <c r="AA26" s="36"/>
      <c r="AB26" s="56"/>
      <c r="AC26" s="19"/>
      <c r="AD26" s="36"/>
      <c r="AE26" s="56"/>
      <c r="AF26" s="19"/>
      <c r="AG26" s="36"/>
      <c r="AH26" s="56"/>
      <c r="AI26" s="19"/>
      <c r="AJ26" s="36"/>
      <c r="AK26" s="56"/>
      <c r="AL26" s="19"/>
      <c r="AM26" s="36"/>
      <c r="AN26" s="56"/>
      <c r="AO26" s="19"/>
      <c r="AP26" s="36"/>
      <c r="AQ26" s="79"/>
      <c r="AR26" s="19"/>
      <c r="AS26" s="36"/>
      <c r="AT26" s="57"/>
    </row>
    <row r="27" spans="1:46" ht="15.75" thickBot="1" x14ac:dyDescent="0.3">
      <c r="A27" s="55" t="s">
        <v>57</v>
      </c>
      <c r="B27" s="98">
        <v>1</v>
      </c>
      <c r="C27" s="99"/>
      <c r="D27" s="56"/>
      <c r="E27" s="19"/>
      <c r="F27" s="36"/>
      <c r="G27" s="56"/>
      <c r="H27" s="19"/>
      <c r="I27" s="36"/>
      <c r="J27" s="56"/>
      <c r="K27" s="19"/>
      <c r="L27" s="36"/>
      <c r="M27" s="56"/>
      <c r="N27" s="19"/>
      <c r="O27" s="36"/>
      <c r="P27" s="56"/>
      <c r="Q27" s="19"/>
      <c r="R27" s="36"/>
      <c r="S27" s="56"/>
      <c r="T27" s="19"/>
      <c r="U27" s="36"/>
      <c r="V27" s="56"/>
      <c r="W27" s="19"/>
      <c r="X27" s="36"/>
      <c r="Y27" s="56"/>
      <c r="Z27" s="19"/>
      <c r="AA27" s="36"/>
      <c r="AB27" s="56"/>
      <c r="AC27" s="19"/>
      <c r="AD27" s="36"/>
      <c r="AE27" s="56"/>
      <c r="AF27" s="19"/>
      <c r="AG27" s="36"/>
      <c r="AH27" s="56"/>
      <c r="AI27" s="19"/>
      <c r="AJ27" s="36"/>
      <c r="AK27" s="56"/>
      <c r="AL27" s="19"/>
      <c r="AM27" s="36"/>
      <c r="AN27" s="56"/>
      <c r="AO27" s="19"/>
      <c r="AP27" s="36"/>
      <c r="AQ27" s="79"/>
      <c r="AR27" s="19"/>
      <c r="AS27" s="36"/>
      <c r="AT27" s="57"/>
    </row>
    <row r="28" spans="1:46" ht="14.25" customHeight="1" thickBot="1" x14ac:dyDescent="0.3">
      <c r="A28" s="55" t="s">
        <v>58</v>
      </c>
      <c r="B28" s="98">
        <v>1</v>
      </c>
      <c r="C28" s="99"/>
      <c r="D28" s="56"/>
      <c r="E28" s="19"/>
      <c r="F28" s="36"/>
      <c r="G28" s="56"/>
      <c r="H28" s="19"/>
      <c r="I28" s="36"/>
      <c r="J28" s="56"/>
      <c r="K28" s="19"/>
      <c r="L28" s="36"/>
      <c r="M28" s="56"/>
      <c r="N28" s="19"/>
      <c r="O28" s="36"/>
      <c r="P28" s="56"/>
      <c r="Q28" s="19"/>
      <c r="R28" s="36"/>
      <c r="S28" s="56"/>
      <c r="T28" s="19"/>
      <c r="U28" s="36"/>
      <c r="V28" s="56"/>
      <c r="W28" s="19"/>
      <c r="X28" s="36"/>
      <c r="Y28" s="56"/>
      <c r="Z28" s="19"/>
      <c r="AA28" s="36"/>
      <c r="AB28" s="56"/>
      <c r="AC28" s="19"/>
      <c r="AD28" s="36"/>
      <c r="AE28" s="56"/>
      <c r="AF28" s="19"/>
      <c r="AG28" s="36"/>
      <c r="AH28" s="56"/>
      <c r="AI28" s="19"/>
      <c r="AJ28" s="36"/>
      <c r="AK28" s="56"/>
      <c r="AL28" s="19"/>
      <c r="AM28" s="36"/>
      <c r="AN28" s="56"/>
      <c r="AO28" s="19"/>
      <c r="AP28" s="36"/>
      <c r="AQ28" s="79"/>
      <c r="AR28" s="19"/>
      <c r="AS28" s="36"/>
      <c r="AT28" s="57"/>
    </row>
    <row r="29" spans="1:46" ht="15.75" thickBot="1" x14ac:dyDescent="0.3">
      <c r="A29" s="55" t="s">
        <v>59</v>
      </c>
      <c r="B29" s="98">
        <v>1</v>
      </c>
      <c r="C29" s="99"/>
      <c r="D29" s="56"/>
      <c r="E29" s="19"/>
      <c r="F29" s="36"/>
      <c r="G29" s="56"/>
      <c r="H29" s="19"/>
      <c r="I29" s="36"/>
      <c r="J29" s="56"/>
      <c r="K29" s="19"/>
      <c r="L29" s="36"/>
      <c r="M29" s="56"/>
      <c r="N29" s="19"/>
      <c r="O29" s="36"/>
      <c r="P29" s="56"/>
      <c r="Q29" s="19"/>
      <c r="R29" s="36"/>
      <c r="S29" s="56"/>
      <c r="T29" s="19"/>
      <c r="U29" s="36"/>
      <c r="V29" s="56"/>
      <c r="W29" s="19"/>
      <c r="X29" s="36"/>
      <c r="Y29" s="56"/>
      <c r="Z29" s="19"/>
      <c r="AA29" s="36"/>
      <c r="AB29" s="56"/>
      <c r="AC29" s="19"/>
      <c r="AD29" s="36"/>
      <c r="AE29" s="56"/>
      <c r="AF29" s="19"/>
      <c r="AG29" s="36"/>
      <c r="AH29" s="56"/>
      <c r="AI29" s="19"/>
      <c r="AJ29" s="36"/>
      <c r="AK29" s="56"/>
      <c r="AL29" s="19"/>
      <c r="AM29" s="36"/>
      <c r="AN29" s="56"/>
      <c r="AO29" s="19"/>
      <c r="AP29" s="36"/>
      <c r="AQ29" s="79"/>
      <c r="AR29" s="19"/>
      <c r="AS29" s="36"/>
      <c r="AT29" s="57"/>
    </row>
    <row r="30" spans="1:46" ht="15.75" thickBot="1" x14ac:dyDescent="0.3">
      <c r="A30" s="55" t="s">
        <v>60</v>
      </c>
      <c r="B30" s="98">
        <v>1</v>
      </c>
      <c r="C30" s="99"/>
      <c r="D30" s="56"/>
      <c r="E30" s="19"/>
      <c r="F30" s="36"/>
      <c r="G30" s="56"/>
      <c r="H30" s="19"/>
      <c r="I30" s="36"/>
      <c r="J30" s="56"/>
      <c r="K30" s="19"/>
      <c r="L30" s="36"/>
      <c r="M30" s="56"/>
      <c r="N30" s="19"/>
      <c r="O30" s="36"/>
      <c r="P30" s="56"/>
      <c r="Q30" s="19"/>
      <c r="R30" s="36"/>
      <c r="S30" s="56"/>
      <c r="T30" s="19"/>
      <c r="U30" s="36"/>
      <c r="V30" s="56"/>
      <c r="W30" s="19"/>
      <c r="X30" s="36"/>
      <c r="Y30" s="56"/>
      <c r="Z30" s="19"/>
      <c r="AA30" s="36"/>
      <c r="AB30" s="56"/>
      <c r="AC30" s="19"/>
      <c r="AD30" s="36"/>
      <c r="AE30" s="56"/>
      <c r="AF30" s="19"/>
      <c r="AG30" s="36"/>
      <c r="AH30" s="56"/>
      <c r="AI30" s="19"/>
      <c r="AJ30" s="36"/>
      <c r="AK30" s="56"/>
      <c r="AL30" s="19"/>
      <c r="AM30" s="36"/>
      <c r="AN30" s="56"/>
      <c r="AO30" s="19"/>
      <c r="AP30" s="36"/>
      <c r="AQ30" s="79"/>
      <c r="AR30" s="19"/>
      <c r="AS30" s="36"/>
      <c r="AT30" s="57"/>
    </row>
    <row r="31" spans="1:46" ht="15.75" thickBot="1" x14ac:dyDescent="0.3">
      <c r="A31" s="55" t="s">
        <v>61</v>
      </c>
      <c r="B31" s="98">
        <v>1</v>
      </c>
      <c r="C31" s="99"/>
      <c r="D31" s="56"/>
      <c r="E31" s="19"/>
      <c r="F31" s="36"/>
      <c r="G31" s="56"/>
      <c r="H31" s="19"/>
      <c r="I31" s="36"/>
      <c r="J31" s="56"/>
      <c r="K31" s="19"/>
      <c r="L31" s="36"/>
      <c r="M31" s="56"/>
      <c r="N31" s="19"/>
      <c r="O31" s="36"/>
      <c r="P31" s="56"/>
      <c r="Q31" s="19"/>
      <c r="R31" s="36"/>
      <c r="S31" s="56"/>
      <c r="T31" s="19"/>
      <c r="U31" s="36"/>
      <c r="V31" s="56"/>
      <c r="W31" s="19"/>
      <c r="X31" s="36"/>
      <c r="Y31" s="56"/>
      <c r="Z31" s="19"/>
      <c r="AA31" s="36"/>
      <c r="AB31" s="56"/>
      <c r="AC31" s="19"/>
      <c r="AD31" s="36"/>
      <c r="AE31" s="56"/>
      <c r="AF31" s="19"/>
      <c r="AG31" s="36"/>
      <c r="AH31" s="56"/>
      <c r="AI31" s="19"/>
      <c r="AJ31" s="36"/>
      <c r="AK31" s="56"/>
      <c r="AL31" s="19"/>
      <c r="AM31" s="36"/>
      <c r="AN31" s="56"/>
      <c r="AO31" s="19"/>
      <c r="AP31" s="36"/>
      <c r="AQ31" s="79"/>
      <c r="AR31" s="19"/>
      <c r="AS31" s="36"/>
      <c r="AT31" s="57"/>
    </row>
    <row r="32" spans="1:46" ht="15.75" thickBot="1" x14ac:dyDescent="0.3">
      <c r="A32" s="47" t="s">
        <v>62</v>
      </c>
      <c r="B32" s="98">
        <v>1</v>
      </c>
      <c r="C32" s="99"/>
      <c r="D32" s="100"/>
      <c r="E32" s="19"/>
      <c r="F32" s="36"/>
      <c r="G32" s="37"/>
      <c r="H32" s="19"/>
      <c r="I32" s="36"/>
      <c r="J32" s="37"/>
      <c r="K32" s="19"/>
      <c r="L32" s="36"/>
      <c r="M32" s="37"/>
      <c r="N32" s="19"/>
      <c r="O32" s="36"/>
      <c r="P32" s="37"/>
      <c r="Q32" s="19"/>
      <c r="R32" s="36"/>
      <c r="S32" s="37"/>
      <c r="T32" s="19"/>
      <c r="U32" s="36"/>
      <c r="V32" s="37"/>
      <c r="W32" s="19"/>
      <c r="X32" s="36"/>
      <c r="Y32" s="37"/>
      <c r="Z32" s="19"/>
      <c r="AA32" s="36"/>
      <c r="AB32" s="37"/>
      <c r="AC32" s="19"/>
      <c r="AD32" s="36"/>
      <c r="AE32" s="37"/>
      <c r="AF32" s="19"/>
      <c r="AG32" s="36"/>
      <c r="AH32" s="37"/>
      <c r="AI32" s="19"/>
      <c r="AJ32" s="36"/>
      <c r="AK32" s="37"/>
      <c r="AL32" s="19"/>
      <c r="AM32" s="36"/>
      <c r="AN32" s="37"/>
      <c r="AO32" s="19"/>
      <c r="AP32" s="36"/>
      <c r="AQ32" s="80"/>
      <c r="AR32" s="19"/>
      <c r="AS32" s="36"/>
      <c r="AT32" s="87"/>
    </row>
    <row r="33" spans="1:46" ht="15.75" thickBot="1" x14ac:dyDescent="0.3">
      <c r="A33" s="4" t="s">
        <v>63</v>
      </c>
      <c r="B33" s="98">
        <v>1</v>
      </c>
      <c r="C33" s="99"/>
      <c r="D33" s="100"/>
      <c r="E33" s="19"/>
      <c r="F33" s="36"/>
      <c r="G33" s="37"/>
      <c r="H33" s="19"/>
      <c r="I33" s="36"/>
      <c r="J33" s="37"/>
      <c r="K33" s="19"/>
      <c r="L33" s="36"/>
      <c r="M33" s="37"/>
      <c r="N33" s="19"/>
      <c r="O33" s="36"/>
      <c r="P33" s="37"/>
      <c r="Q33" s="19"/>
      <c r="R33" s="36"/>
      <c r="S33" s="37"/>
      <c r="T33" s="19"/>
      <c r="U33" s="36"/>
      <c r="V33" s="37"/>
      <c r="W33" s="19"/>
      <c r="X33" s="36"/>
      <c r="Y33" s="37"/>
      <c r="Z33" s="19"/>
      <c r="AA33" s="36"/>
      <c r="AB33" s="37"/>
      <c r="AC33" s="19"/>
      <c r="AD33" s="36"/>
      <c r="AE33" s="37"/>
      <c r="AF33" s="19"/>
      <c r="AG33" s="36"/>
      <c r="AH33" s="37"/>
      <c r="AI33" s="19"/>
      <c r="AJ33" s="36"/>
      <c r="AK33" s="37"/>
      <c r="AL33" s="19"/>
      <c r="AM33" s="36"/>
      <c r="AN33" s="37"/>
      <c r="AO33" s="19"/>
      <c r="AP33" s="36"/>
      <c r="AQ33" s="80"/>
      <c r="AR33" s="19"/>
      <c r="AS33" s="36"/>
      <c r="AT33" s="87"/>
    </row>
    <row r="34" spans="1:46" ht="15.75" thickBot="1" x14ac:dyDescent="0.3">
      <c r="A34" s="3" t="s">
        <v>64</v>
      </c>
      <c r="B34" s="98"/>
      <c r="C34" s="99">
        <v>1</v>
      </c>
      <c r="D34" s="100"/>
      <c r="E34" s="19"/>
      <c r="F34" s="36"/>
      <c r="G34" s="37"/>
      <c r="H34" s="19"/>
      <c r="I34" s="36"/>
      <c r="J34" s="37"/>
      <c r="K34" s="19"/>
      <c r="L34" s="36"/>
      <c r="M34" s="37"/>
      <c r="N34" s="19"/>
      <c r="O34" s="36"/>
      <c r="P34" s="37"/>
      <c r="Q34" s="19"/>
      <c r="R34" s="36"/>
      <c r="S34" s="37"/>
      <c r="T34" s="19"/>
      <c r="U34" s="36"/>
      <c r="V34" s="37"/>
      <c r="W34" s="19"/>
      <c r="X34" s="36"/>
      <c r="Y34" s="37"/>
      <c r="Z34" s="19"/>
      <c r="AA34" s="36"/>
      <c r="AB34" s="37"/>
      <c r="AC34" s="19"/>
      <c r="AD34" s="36"/>
      <c r="AE34" s="37"/>
      <c r="AF34" s="19"/>
      <c r="AG34" s="36"/>
      <c r="AH34" s="37"/>
      <c r="AI34" s="19"/>
      <c r="AJ34" s="36"/>
      <c r="AK34" s="37"/>
      <c r="AL34" s="19"/>
      <c r="AM34" s="36"/>
      <c r="AN34" s="37"/>
      <c r="AO34" s="19"/>
      <c r="AP34" s="36"/>
      <c r="AQ34" s="80"/>
      <c r="AR34" s="19"/>
      <c r="AS34" s="36"/>
      <c r="AT34" s="87"/>
    </row>
    <row r="35" spans="1:46" ht="15.75" thickBot="1" x14ac:dyDescent="0.3">
      <c r="A35" s="2" t="s">
        <v>65</v>
      </c>
      <c r="B35" s="98">
        <v>1</v>
      </c>
      <c r="C35" s="99"/>
      <c r="D35" s="100"/>
      <c r="E35" s="19"/>
      <c r="F35" s="36"/>
      <c r="G35" s="37"/>
      <c r="H35" s="19"/>
      <c r="I35" s="36"/>
      <c r="J35" s="37"/>
      <c r="K35" s="19"/>
      <c r="L35" s="36"/>
      <c r="M35" s="37"/>
      <c r="N35" s="19"/>
      <c r="O35" s="36"/>
      <c r="P35" s="37"/>
      <c r="Q35" s="19"/>
      <c r="R35" s="36"/>
      <c r="S35" s="37"/>
      <c r="T35" s="19"/>
      <c r="U35" s="36"/>
      <c r="V35" s="37"/>
      <c r="W35" s="19"/>
      <c r="X35" s="36"/>
      <c r="Y35" s="37"/>
      <c r="Z35" s="19"/>
      <c r="AA35" s="36"/>
      <c r="AB35" s="37"/>
      <c r="AC35" s="19"/>
      <c r="AD35" s="36"/>
      <c r="AE35" s="37"/>
      <c r="AF35" s="19"/>
      <c r="AG35" s="36"/>
      <c r="AH35" s="37"/>
      <c r="AI35" s="19"/>
      <c r="AJ35" s="36"/>
      <c r="AK35" s="37"/>
      <c r="AL35" s="19"/>
      <c r="AM35" s="36"/>
      <c r="AN35" s="37"/>
      <c r="AO35" s="19"/>
      <c r="AP35" s="36"/>
      <c r="AQ35" s="80"/>
      <c r="AR35" s="19"/>
      <c r="AS35" s="36"/>
      <c r="AT35" s="87"/>
    </row>
    <row r="36" spans="1:46" ht="15.75" thickBot="1" x14ac:dyDescent="0.3">
      <c r="A36" s="2" t="s">
        <v>66</v>
      </c>
      <c r="B36" s="98">
        <v>1</v>
      </c>
      <c r="C36" s="99"/>
      <c r="D36" s="100"/>
      <c r="E36" s="19"/>
      <c r="F36" s="36"/>
      <c r="G36" s="37"/>
      <c r="H36" s="19"/>
      <c r="I36" s="36"/>
      <c r="J36" s="37"/>
      <c r="K36" s="19"/>
      <c r="L36" s="36"/>
      <c r="M36" s="37"/>
      <c r="N36" s="19"/>
      <c r="O36" s="36"/>
      <c r="P36" s="37"/>
      <c r="Q36" s="19"/>
      <c r="R36" s="36"/>
      <c r="S36" s="37"/>
      <c r="T36" s="19"/>
      <c r="U36" s="36"/>
      <c r="V36" s="37"/>
      <c r="W36" s="19"/>
      <c r="X36" s="36"/>
      <c r="Y36" s="37"/>
      <c r="Z36" s="19"/>
      <c r="AA36" s="36"/>
      <c r="AB36" s="37"/>
      <c r="AC36" s="19"/>
      <c r="AD36" s="36"/>
      <c r="AE36" s="37"/>
      <c r="AF36" s="19"/>
      <c r="AG36" s="36"/>
      <c r="AH36" s="37"/>
      <c r="AI36" s="19"/>
      <c r="AJ36" s="36"/>
      <c r="AK36" s="37"/>
      <c r="AL36" s="19"/>
      <c r="AM36" s="36"/>
      <c r="AN36" s="37"/>
      <c r="AO36" s="19"/>
      <c r="AP36" s="36"/>
      <c r="AQ36" s="80"/>
      <c r="AR36" s="19"/>
      <c r="AS36" s="36"/>
      <c r="AT36" s="87"/>
    </row>
    <row r="37" spans="1:46" ht="15.75" thickBot="1" x14ac:dyDescent="0.3">
      <c r="A37" s="2" t="s">
        <v>67</v>
      </c>
      <c r="B37" s="93"/>
      <c r="C37" s="94">
        <v>1</v>
      </c>
      <c r="D37" s="101"/>
      <c r="E37" s="39"/>
      <c r="F37" s="40"/>
      <c r="G37" s="41"/>
      <c r="H37" s="39"/>
      <c r="I37" s="40"/>
      <c r="J37" s="41"/>
      <c r="K37" s="39"/>
      <c r="L37" s="40"/>
      <c r="M37" s="41"/>
      <c r="N37" s="39"/>
      <c r="O37" s="40"/>
      <c r="P37" s="41"/>
      <c r="Q37" s="39"/>
      <c r="R37" s="40"/>
      <c r="S37" s="41"/>
      <c r="T37" s="39"/>
      <c r="U37" s="40"/>
      <c r="V37" s="41"/>
      <c r="W37" s="39"/>
      <c r="X37" s="40"/>
      <c r="Y37" s="41"/>
      <c r="Z37" s="39"/>
      <c r="AA37" s="40"/>
      <c r="AB37" s="41"/>
      <c r="AC37" s="39"/>
      <c r="AD37" s="40"/>
      <c r="AE37" s="41"/>
      <c r="AF37" s="39"/>
      <c r="AG37" s="40"/>
      <c r="AH37" s="41"/>
      <c r="AI37" s="39"/>
      <c r="AJ37" s="40"/>
      <c r="AK37" s="41"/>
      <c r="AL37" s="39"/>
      <c r="AM37" s="40"/>
      <c r="AN37" s="41"/>
      <c r="AO37" s="39"/>
      <c r="AP37" s="40"/>
      <c r="AQ37" s="81"/>
      <c r="AR37" s="39"/>
      <c r="AS37" s="40"/>
      <c r="AT37" s="89"/>
    </row>
    <row r="38" spans="1:46" ht="15.75" thickBot="1" x14ac:dyDescent="0.3">
      <c r="A38" s="4" t="s">
        <v>68</v>
      </c>
      <c r="B38" s="93"/>
      <c r="C38" s="94"/>
      <c r="D38" s="101">
        <v>1</v>
      </c>
      <c r="E38" s="39"/>
      <c r="F38" s="40"/>
      <c r="G38" s="41"/>
      <c r="H38" s="39"/>
      <c r="I38" s="40"/>
      <c r="J38" s="41"/>
      <c r="K38" s="39"/>
      <c r="L38" s="40"/>
      <c r="M38" s="41"/>
      <c r="N38" s="39"/>
      <c r="O38" s="40"/>
      <c r="P38" s="41"/>
      <c r="Q38" s="39"/>
      <c r="R38" s="40"/>
      <c r="S38" s="41"/>
      <c r="T38" s="39"/>
      <c r="U38" s="40"/>
      <c r="V38" s="41"/>
      <c r="W38" s="39"/>
      <c r="X38" s="40"/>
      <c r="Y38" s="41"/>
      <c r="Z38" s="39"/>
      <c r="AA38" s="40"/>
      <c r="AB38" s="41"/>
      <c r="AC38" s="39"/>
      <c r="AD38" s="40"/>
      <c r="AE38" s="41"/>
      <c r="AF38" s="39"/>
      <c r="AG38" s="40"/>
      <c r="AH38" s="41"/>
      <c r="AI38" s="39"/>
      <c r="AJ38" s="40"/>
      <c r="AK38" s="41"/>
      <c r="AL38" s="39"/>
      <c r="AM38" s="40"/>
      <c r="AN38" s="41"/>
      <c r="AO38" s="39"/>
      <c r="AP38" s="40"/>
      <c r="AQ38" s="81"/>
      <c r="AR38" s="39"/>
      <c r="AS38" s="40"/>
      <c r="AT38" s="89"/>
    </row>
    <row r="39" spans="1:46" ht="17.25" customHeight="1" thickBot="1" x14ac:dyDescent="0.3">
      <c r="A39" s="46" t="s">
        <v>93</v>
      </c>
      <c r="B39" s="93"/>
      <c r="C39" s="94">
        <v>1</v>
      </c>
      <c r="D39" s="56"/>
      <c r="E39" s="39"/>
      <c r="F39" s="40"/>
      <c r="G39" s="56"/>
      <c r="H39" s="39"/>
      <c r="I39" s="40"/>
      <c r="J39" s="56"/>
      <c r="K39" s="39"/>
      <c r="L39" s="40"/>
      <c r="M39" s="56"/>
      <c r="N39" s="39"/>
      <c r="O39" s="40"/>
      <c r="P39" s="56"/>
      <c r="Q39" s="39"/>
      <c r="R39" s="40"/>
      <c r="S39" s="56"/>
      <c r="T39" s="39"/>
      <c r="U39" s="40"/>
      <c r="V39" s="56"/>
      <c r="W39" s="39"/>
      <c r="X39" s="40"/>
      <c r="Y39" s="56"/>
      <c r="Z39" s="39"/>
      <c r="AA39" s="40"/>
      <c r="AB39" s="56"/>
      <c r="AC39" s="39"/>
      <c r="AD39" s="40"/>
      <c r="AE39" s="56"/>
      <c r="AF39" s="39"/>
      <c r="AG39" s="40"/>
      <c r="AH39" s="56"/>
      <c r="AI39" s="39"/>
      <c r="AJ39" s="40"/>
      <c r="AK39" s="56"/>
      <c r="AL39" s="39"/>
      <c r="AM39" s="40"/>
      <c r="AN39" s="56"/>
      <c r="AO39" s="39"/>
      <c r="AP39" s="40"/>
      <c r="AQ39" s="79"/>
      <c r="AR39" s="39"/>
      <c r="AS39" s="40"/>
      <c r="AT39" s="57"/>
    </row>
    <row r="40" spans="1:46" ht="15.75" thickBot="1" x14ac:dyDescent="0.3">
      <c r="A40" s="48" t="s">
        <v>70</v>
      </c>
      <c r="B40" s="98">
        <v>1</v>
      </c>
      <c r="C40" s="99"/>
      <c r="D40" s="56"/>
      <c r="E40" s="19"/>
      <c r="F40" s="36"/>
      <c r="G40" s="56"/>
      <c r="H40" s="19"/>
      <c r="I40" s="36"/>
      <c r="J40" s="56"/>
      <c r="K40" s="19"/>
      <c r="L40" s="36"/>
      <c r="M40" s="56"/>
      <c r="N40" s="19"/>
      <c r="O40" s="36"/>
      <c r="P40" s="56"/>
      <c r="Q40" s="19"/>
      <c r="R40" s="36"/>
      <c r="S40" s="56"/>
      <c r="T40" s="19"/>
      <c r="U40" s="36"/>
      <c r="V40" s="56"/>
      <c r="W40" s="19"/>
      <c r="X40" s="36"/>
      <c r="Y40" s="56"/>
      <c r="Z40" s="19"/>
      <c r="AA40" s="36"/>
      <c r="AB40" s="56"/>
      <c r="AC40" s="19"/>
      <c r="AD40" s="36"/>
      <c r="AE40" s="56"/>
      <c r="AF40" s="19"/>
      <c r="AG40" s="36"/>
      <c r="AH40" s="56"/>
      <c r="AI40" s="19"/>
      <c r="AJ40" s="36"/>
      <c r="AK40" s="56"/>
      <c r="AL40" s="19"/>
      <c r="AM40" s="36"/>
      <c r="AN40" s="56"/>
      <c r="AO40" s="19"/>
      <c r="AP40" s="36"/>
      <c r="AQ40" s="79"/>
      <c r="AR40" s="19"/>
      <c r="AS40" s="36"/>
      <c r="AT40" s="57"/>
    </row>
    <row r="41" spans="1:46" ht="15.75" thickBot="1" x14ac:dyDescent="0.3">
      <c r="A41" s="3" t="s">
        <v>71</v>
      </c>
      <c r="B41" s="98">
        <v>1</v>
      </c>
      <c r="C41" s="99"/>
      <c r="D41" s="100"/>
      <c r="E41" s="19"/>
      <c r="F41" s="36"/>
      <c r="G41" s="37"/>
      <c r="H41" s="19"/>
      <c r="I41" s="36"/>
      <c r="J41" s="37"/>
      <c r="K41" s="19"/>
      <c r="L41" s="36"/>
      <c r="M41" s="37"/>
      <c r="N41" s="19"/>
      <c r="O41" s="36"/>
      <c r="P41" s="37"/>
      <c r="Q41" s="19"/>
      <c r="R41" s="36"/>
      <c r="S41" s="37"/>
      <c r="T41" s="19"/>
      <c r="U41" s="36"/>
      <c r="V41" s="37"/>
      <c r="W41" s="19"/>
      <c r="X41" s="36"/>
      <c r="Y41" s="37"/>
      <c r="Z41" s="19"/>
      <c r="AA41" s="36"/>
      <c r="AB41" s="37"/>
      <c r="AC41" s="19"/>
      <c r="AD41" s="36"/>
      <c r="AE41" s="37"/>
      <c r="AF41" s="19"/>
      <c r="AG41" s="36"/>
      <c r="AH41" s="37"/>
      <c r="AI41" s="19"/>
      <c r="AJ41" s="36"/>
      <c r="AK41" s="37"/>
      <c r="AL41" s="19"/>
      <c r="AM41" s="36"/>
      <c r="AN41" s="37"/>
      <c r="AO41" s="19"/>
      <c r="AP41" s="36"/>
      <c r="AQ41" s="80"/>
      <c r="AR41" s="19"/>
      <c r="AS41" s="36"/>
      <c r="AT41" s="87"/>
    </row>
    <row r="42" spans="1:46" ht="15.75" thickBot="1" x14ac:dyDescent="0.3">
      <c r="A42" s="3" t="s">
        <v>72</v>
      </c>
      <c r="B42" s="98">
        <v>1</v>
      </c>
      <c r="C42" s="99"/>
      <c r="D42" s="56"/>
      <c r="E42" s="19"/>
      <c r="F42" s="36"/>
      <c r="G42" s="56"/>
      <c r="H42" s="19"/>
      <c r="I42" s="36"/>
      <c r="J42" s="56"/>
      <c r="K42" s="19"/>
      <c r="L42" s="36"/>
      <c r="M42" s="56"/>
      <c r="N42" s="19"/>
      <c r="O42" s="36"/>
      <c r="P42" s="56"/>
      <c r="Q42" s="19"/>
      <c r="R42" s="36"/>
      <c r="S42" s="56"/>
      <c r="T42" s="19"/>
      <c r="U42" s="36"/>
      <c r="V42" s="56"/>
      <c r="W42" s="19"/>
      <c r="X42" s="36"/>
      <c r="Y42" s="56"/>
      <c r="Z42" s="19"/>
      <c r="AA42" s="36"/>
      <c r="AB42" s="56"/>
      <c r="AC42" s="19"/>
      <c r="AD42" s="36"/>
      <c r="AE42" s="56"/>
      <c r="AF42" s="19"/>
      <c r="AG42" s="36"/>
      <c r="AH42" s="56"/>
      <c r="AI42" s="19"/>
      <c r="AJ42" s="36"/>
      <c r="AK42" s="56"/>
      <c r="AL42" s="19"/>
      <c r="AM42" s="36"/>
      <c r="AN42" s="56"/>
      <c r="AO42" s="19"/>
      <c r="AP42" s="36"/>
      <c r="AQ42" s="79"/>
      <c r="AR42" s="19"/>
      <c r="AS42" s="36"/>
      <c r="AT42" s="57"/>
    </row>
    <row r="43" spans="1:46" ht="15.75" thickBot="1" x14ac:dyDescent="0.3">
      <c r="A43" s="3" t="s">
        <v>73</v>
      </c>
      <c r="B43" s="98">
        <v>1</v>
      </c>
      <c r="C43" s="99"/>
      <c r="D43" s="100"/>
      <c r="E43" s="19"/>
      <c r="F43" s="36"/>
      <c r="G43" s="37"/>
      <c r="H43" s="19"/>
      <c r="I43" s="36"/>
      <c r="J43" s="37"/>
      <c r="K43" s="19"/>
      <c r="L43" s="36"/>
      <c r="M43" s="37"/>
      <c r="N43" s="19"/>
      <c r="O43" s="36"/>
      <c r="P43" s="37"/>
      <c r="Q43" s="19"/>
      <c r="R43" s="36"/>
      <c r="S43" s="37"/>
      <c r="T43" s="19"/>
      <c r="U43" s="36"/>
      <c r="V43" s="37"/>
      <c r="W43" s="19"/>
      <c r="X43" s="36"/>
      <c r="Y43" s="37"/>
      <c r="Z43" s="19"/>
      <c r="AA43" s="36"/>
      <c r="AB43" s="37"/>
      <c r="AC43" s="19"/>
      <c r="AD43" s="36"/>
      <c r="AE43" s="37"/>
      <c r="AF43" s="19"/>
      <c r="AG43" s="36"/>
      <c r="AH43" s="37"/>
      <c r="AI43" s="19"/>
      <c r="AJ43" s="36"/>
      <c r="AK43" s="37"/>
      <c r="AL43" s="19"/>
      <c r="AM43" s="36"/>
      <c r="AN43" s="37"/>
      <c r="AO43" s="19"/>
      <c r="AP43" s="36"/>
      <c r="AQ43" s="80"/>
      <c r="AR43" s="19"/>
      <c r="AS43" s="36"/>
      <c r="AT43" s="87"/>
    </row>
    <row r="44" spans="1:46" s="59" customFormat="1" ht="15.75" thickBot="1" x14ac:dyDescent="0.3">
      <c r="A44" s="74" t="s">
        <v>13</v>
      </c>
      <c r="B44" s="61"/>
      <c r="C44" s="62"/>
      <c r="D44" s="62"/>
      <c r="E44" s="62"/>
      <c r="F44" s="62"/>
      <c r="G44" s="62"/>
      <c r="H44" s="62"/>
      <c r="I44" s="62"/>
      <c r="J44" s="62"/>
      <c r="K44" s="62"/>
      <c r="L44" s="62"/>
      <c r="M44" s="62"/>
      <c r="N44" s="62"/>
      <c r="O44" s="62"/>
      <c r="P44" s="62"/>
      <c r="Q44" s="62"/>
      <c r="R44" s="62"/>
      <c r="S44" s="62"/>
      <c r="T44" s="62"/>
      <c r="U44" s="62"/>
      <c r="V44" s="62"/>
      <c r="W44" s="62"/>
      <c r="X44" s="62"/>
      <c r="Y44" s="62"/>
      <c r="Z44" s="62"/>
      <c r="AA44" s="62"/>
      <c r="AB44" s="62"/>
      <c r="AC44" s="62"/>
      <c r="AD44" s="62"/>
      <c r="AE44" s="62"/>
      <c r="AF44" s="62"/>
      <c r="AG44" s="62"/>
      <c r="AH44" s="62"/>
      <c r="AI44" s="62"/>
      <c r="AJ44" s="62"/>
      <c r="AK44" s="62"/>
      <c r="AL44" s="62"/>
      <c r="AM44" s="62"/>
      <c r="AN44" s="62"/>
      <c r="AO44" s="62"/>
      <c r="AP44" s="62"/>
      <c r="AQ44" s="62"/>
      <c r="AR44" s="61"/>
      <c r="AS44" s="62"/>
      <c r="AT44" s="88"/>
    </row>
    <row r="45" spans="1:46" ht="15.75" thickBot="1" x14ac:dyDescent="0.3">
      <c r="A45" s="49" t="s">
        <v>74</v>
      </c>
      <c r="B45" s="98"/>
      <c r="C45" s="99">
        <v>1</v>
      </c>
      <c r="D45" s="56"/>
      <c r="E45" s="19"/>
      <c r="F45" s="36"/>
      <c r="G45" s="56"/>
      <c r="H45" s="19"/>
      <c r="I45" s="36"/>
      <c r="J45" s="56"/>
      <c r="K45" s="19"/>
      <c r="L45" s="36"/>
      <c r="M45" s="56"/>
      <c r="N45" s="19"/>
      <c r="O45" s="36"/>
      <c r="P45" s="56"/>
      <c r="Q45" s="19"/>
      <c r="R45" s="36"/>
      <c r="S45" s="56"/>
      <c r="T45" s="19"/>
      <c r="U45" s="36"/>
      <c r="V45" s="56"/>
      <c r="W45" s="19"/>
      <c r="X45" s="36"/>
      <c r="Y45" s="56"/>
      <c r="Z45" s="19"/>
      <c r="AA45" s="36"/>
      <c r="AB45" s="56"/>
      <c r="AC45" s="19"/>
      <c r="AD45" s="36"/>
      <c r="AE45" s="56"/>
      <c r="AF45" s="19"/>
      <c r="AG45" s="36"/>
      <c r="AH45" s="56"/>
      <c r="AI45" s="19"/>
      <c r="AJ45" s="36"/>
      <c r="AK45" s="56"/>
      <c r="AL45" s="19"/>
      <c r="AM45" s="36"/>
      <c r="AN45" s="56"/>
      <c r="AO45" s="19"/>
      <c r="AP45" s="36"/>
      <c r="AQ45" s="79"/>
      <c r="AR45" s="19"/>
      <c r="AS45" s="36"/>
      <c r="AT45" s="57"/>
    </row>
    <row r="46" spans="1:46" ht="15.75" thickBot="1" x14ac:dyDescent="0.3">
      <c r="A46" s="50" t="s">
        <v>75</v>
      </c>
      <c r="B46" s="98">
        <v>1</v>
      </c>
      <c r="C46" s="99"/>
      <c r="D46" s="100"/>
      <c r="E46" s="19"/>
      <c r="F46" s="36"/>
      <c r="G46" s="37"/>
      <c r="H46" s="19"/>
      <c r="I46" s="36"/>
      <c r="J46" s="37"/>
      <c r="K46" s="19"/>
      <c r="L46" s="36"/>
      <c r="M46" s="37"/>
      <c r="N46" s="19"/>
      <c r="O46" s="36"/>
      <c r="P46" s="37"/>
      <c r="Q46" s="19"/>
      <c r="R46" s="36"/>
      <c r="S46" s="37"/>
      <c r="T46" s="19"/>
      <c r="U46" s="36"/>
      <c r="V46" s="37"/>
      <c r="W46" s="19"/>
      <c r="X46" s="36"/>
      <c r="Y46" s="37"/>
      <c r="Z46" s="19"/>
      <c r="AA46" s="36"/>
      <c r="AB46" s="37"/>
      <c r="AC46" s="19"/>
      <c r="AD46" s="36"/>
      <c r="AE46" s="37"/>
      <c r="AF46" s="19"/>
      <c r="AG46" s="36"/>
      <c r="AH46" s="37"/>
      <c r="AI46" s="19"/>
      <c r="AJ46" s="36"/>
      <c r="AK46" s="37"/>
      <c r="AL46" s="19"/>
      <c r="AM46" s="36"/>
      <c r="AN46" s="37"/>
      <c r="AO46" s="19"/>
      <c r="AP46" s="36"/>
      <c r="AQ46" s="80"/>
      <c r="AR46" s="19"/>
      <c r="AS46" s="36"/>
      <c r="AT46" s="87"/>
    </row>
    <row r="47" spans="1:46" ht="15.75" thickBot="1" x14ac:dyDescent="0.3">
      <c r="A47" s="51" t="s">
        <v>76</v>
      </c>
      <c r="B47" s="98">
        <v>1</v>
      </c>
      <c r="C47" s="99"/>
      <c r="D47" s="100"/>
      <c r="E47" s="19"/>
      <c r="F47" s="36"/>
      <c r="G47" s="37"/>
      <c r="H47" s="19"/>
      <c r="I47" s="36"/>
      <c r="J47" s="37"/>
      <c r="K47" s="19"/>
      <c r="L47" s="36"/>
      <c r="M47" s="37"/>
      <c r="N47" s="19"/>
      <c r="O47" s="36"/>
      <c r="P47" s="37"/>
      <c r="Q47" s="19"/>
      <c r="R47" s="36"/>
      <c r="S47" s="37"/>
      <c r="T47" s="19"/>
      <c r="U47" s="36"/>
      <c r="V47" s="37"/>
      <c r="W47" s="19"/>
      <c r="X47" s="36"/>
      <c r="Y47" s="37"/>
      <c r="Z47" s="19"/>
      <c r="AA47" s="36"/>
      <c r="AB47" s="37"/>
      <c r="AC47" s="19"/>
      <c r="AD47" s="36"/>
      <c r="AE47" s="37"/>
      <c r="AF47" s="19"/>
      <c r="AG47" s="36"/>
      <c r="AH47" s="37"/>
      <c r="AI47" s="19"/>
      <c r="AJ47" s="36"/>
      <c r="AK47" s="37"/>
      <c r="AL47" s="19"/>
      <c r="AM47" s="36"/>
      <c r="AN47" s="37"/>
      <c r="AO47" s="19"/>
      <c r="AP47" s="36"/>
      <c r="AQ47" s="80"/>
      <c r="AR47" s="19"/>
      <c r="AS47" s="36"/>
      <c r="AT47" s="87"/>
    </row>
    <row r="48" spans="1:46" ht="15.75" thickBot="1" x14ac:dyDescent="0.3">
      <c r="A48" s="50" t="s">
        <v>77</v>
      </c>
      <c r="B48" s="98">
        <v>1</v>
      </c>
      <c r="C48" s="99"/>
      <c r="D48" s="56"/>
      <c r="E48" s="19"/>
      <c r="F48" s="36"/>
      <c r="G48" s="56"/>
      <c r="H48" s="19"/>
      <c r="I48" s="36"/>
      <c r="J48" s="56"/>
      <c r="K48" s="19"/>
      <c r="L48" s="36"/>
      <c r="M48" s="56"/>
      <c r="N48" s="19"/>
      <c r="O48" s="36"/>
      <c r="P48" s="56"/>
      <c r="Q48" s="19"/>
      <c r="R48" s="36"/>
      <c r="S48" s="56"/>
      <c r="T48" s="19"/>
      <c r="U48" s="36"/>
      <c r="V48" s="56"/>
      <c r="W48" s="19"/>
      <c r="X48" s="36"/>
      <c r="Y48" s="56"/>
      <c r="Z48" s="19"/>
      <c r="AA48" s="36"/>
      <c r="AB48" s="56"/>
      <c r="AC48" s="19"/>
      <c r="AD48" s="36"/>
      <c r="AE48" s="56"/>
      <c r="AF48" s="19"/>
      <c r="AG48" s="36"/>
      <c r="AH48" s="56"/>
      <c r="AI48" s="19"/>
      <c r="AJ48" s="36"/>
      <c r="AK48" s="56"/>
      <c r="AL48" s="19"/>
      <c r="AM48" s="36"/>
      <c r="AN48" s="56"/>
      <c r="AO48" s="19"/>
      <c r="AP48" s="36"/>
      <c r="AQ48" s="79"/>
      <c r="AR48" s="19"/>
      <c r="AS48" s="36"/>
      <c r="AT48" s="57"/>
    </row>
    <row r="49" spans="1:48" s="59" customFormat="1" ht="15.75" thickBot="1" x14ac:dyDescent="0.3">
      <c r="A49" s="74" t="s">
        <v>14</v>
      </c>
      <c r="B49" s="75"/>
      <c r="C49" s="76"/>
      <c r="D49" s="76"/>
      <c r="E49" s="76"/>
      <c r="F49" s="76"/>
      <c r="G49" s="76"/>
      <c r="H49" s="76"/>
      <c r="I49" s="76"/>
      <c r="J49" s="76"/>
      <c r="K49" s="76"/>
      <c r="L49" s="76"/>
      <c r="M49" s="76"/>
      <c r="N49" s="76"/>
      <c r="O49" s="76"/>
      <c r="P49" s="76"/>
      <c r="Q49" s="76"/>
      <c r="R49" s="76"/>
      <c r="S49" s="76"/>
      <c r="T49" s="76"/>
      <c r="U49" s="76"/>
      <c r="V49" s="76"/>
      <c r="W49" s="76"/>
      <c r="X49" s="76"/>
      <c r="Y49" s="76"/>
      <c r="Z49" s="76"/>
      <c r="AA49" s="76"/>
      <c r="AB49" s="76"/>
      <c r="AC49" s="76"/>
      <c r="AD49" s="76"/>
      <c r="AE49" s="76"/>
      <c r="AF49" s="76"/>
      <c r="AG49" s="76"/>
      <c r="AH49" s="76"/>
      <c r="AI49" s="76"/>
      <c r="AJ49" s="76"/>
      <c r="AK49" s="76"/>
      <c r="AL49" s="76"/>
      <c r="AM49" s="76"/>
      <c r="AN49" s="76"/>
      <c r="AO49" s="76"/>
      <c r="AP49" s="76"/>
      <c r="AQ49" s="76"/>
      <c r="AR49" s="75"/>
      <c r="AS49" s="76"/>
      <c r="AT49" s="90"/>
    </row>
    <row r="50" spans="1:48" ht="13.5" customHeight="1" thickBot="1" x14ac:dyDescent="0.3">
      <c r="A50" s="3" t="s">
        <v>78</v>
      </c>
      <c r="B50" s="98">
        <v>1</v>
      </c>
      <c r="C50" s="99"/>
      <c r="D50" s="56"/>
      <c r="E50" s="19"/>
      <c r="F50" s="36"/>
      <c r="G50" s="56"/>
      <c r="H50" s="19"/>
      <c r="I50" s="36"/>
      <c r="J50" s="56"/>
      <c r="K50" s="19"/>
      <c r="L50" s="36"/>
      <c r="M50" s="56"/>
      <c r="N50" s="19"/>
      <c r="O50" s="36"/>
      <c r="P50" s="56"/>
      <c r="Q50" s="19"/>
      <c r="R50" s="36"/>
      <c r="S50" s="56"/>
      <c r="T50" s="19"/>
      <c r="U50" s="36"/>
      <c r="V50" s="56"/>
      <c r="W50" s="19"/>
      <c r="X50" s="36"/>
      <c r="Y50" s="56"/>
      <c r="Z50" s="19"/>
      <c r="AA50" s="36"/>
      <c r="AB50" s="56"/>
      <c r="AC50" s="19"/>
      <c r="AD50" s="36"/>
      <c r="AE50" s="56"/>
      <c r="AF50" s="19"/>
      <c r="AG50" s="36"/>
      <c r="AH50" s="56"/>
      <c r="AI50" s="19"/>
      <c r="AJ50" s="36"/>
      <c r="AK50" s="56"/>
      <c r="AL50" s="19"/>
      <c r="AM50" s="36"/>
      <c r="AN50" s="56"/>
      <c r="AO50" s="19"/>
      <c r="AP50" s="36"/>
      <c r="AQ50" s="79"/>
      <c r="AR50" s="19"/>
      <c r="AS50" s="36"/>
      <c r="AT50" s="57"/>
    </row>
    <row r="51" spans="1:48" ht="15.75" customHeight="1" thickBot="1" x14ac:dyDescent="0.3">
      <c r="A51" s="3" t="s">
        <v>79</v>
      </c>
      <c r="B51" s="98">
        <v>1</v>
      </c>
      <c r="C51" s="99"/>
      <c r="D51" s="56"/>
      <c r="E51" s="19"/>
      <c r="F51" s="36"/>
      <c r="G51" s="56"/>
      <c r="H51" s="19"/>
      <c r="I51" s="36"/>
      <c r="J51" s="56"/>
      <c r="K51" s="19"/>
      <c r="L51" s="36"/>
      <c r="M51" s="56"/>
      <c r="N51" s="19"/>
      <c r="O51" s="36"/>
      <c r="P51" s="56"/>
      <c r="Q51" s="19"/>
      <c r="R51" s="36"/>
      <c r="S51" s="56"/>
      <c r="T51" s="19"/>
      <c r="U51" s="36"/>
      <c r="V51" s="56"/>
      <c r="W51" s="19"/>
      <c r="X51" s="36"/>
      <c r="Y51" s="56"/>
      <c r="Z51" s="19"/>
      <c r="AA51" s="36"/>
      <c r="AB51" s="56"/>
      <c r="AC51" s="19"/>
      <c r="AD51" s="36"/>
      <c r="AE51" s="56"/>
      <c r="AF51" s="19"/>
      <c r="AG51" s="36"/>
      <c r="AH51" s="56"/>
      <c r="AI51" s="19"/>
      <c r="AJ51" s="36"/>
      <c r="AK51" s="56"/>
      <c r="AL51" s="19"/>
      <c r="AM51" s="36"/>
      <c r="AN51" s="56"/>
      <c r="AO51" s="19"/>
      <c r="AP51" s="36"/>
      <c r="AQ51" s="79"/>
      <c r="AR51" s="19"/>
      <c r="AS51" s="36"/>
      <c r="AT51" s="57"/>
    </row>
    <row r="52" spans="1:48" ht="15.75" thickBot="1" x14ac:dyDescent="0.3">
      <c r="A52" s="3" t="s">
        <v>80</v>
      </c>
      <c r="B52" s="98">
        <v>1</v>
      </c>
      <c r="C52" s="99"/>
      <c r="D52" s="56"/>
      <c r="E52" s="19"/>
      <c r="F52" s="36"/>
      <c r="G52" s="56"/>
      <c r="H52" s="19"/>
      <c r="I52" s="36"/>
      <c r="J52" s="56"/>
      <c r="K52" s="19"/>
      <c r="L52" s="36"/>
      <c r="M52" s="56"/>
      <c r="N52" s="19"/>
      <c r="O52" s="36"/>
      <c r="P52" s="56"/>
      <c r="Q52" s="19"/>
      <c r="R52" s="36"/>
      <c r="S52" s="56"/>
      <c r="T52" s="19"/>
      <c r="U52" s="36"/>
      <c r="V52" s="56"/>
      <c r="W52" s="19"/>
      <c r="X52" s="36"/>
      <c r="Y52" s="56"/>
      <c r="Z52" s="19"/>
      <c r="AA52" s="36"/>
      <c r="AB52" s="56"/>
      <c r="AC52" s="19"/>
      <c r="AD52" s="36"/>
      <c r="AE52" s="56"/>
      <c r="AF52" s="19"/>
      <c r="AG52" s="36"/>
      <c r="AH52" s="56"/>
      <c r="AI52" s="19"/>
      <c r="AJ52" s="36"/>
      <c r="AK52" s="56"/>
      <c r="AL52" s="19"/>
      <c r="AM52" s="36"/>
      <c r="AN52" s="56"/>
      <c r="AO52" s="19"/>
      <c r="AP52" s="36"/>
      <c r="AQ52" s="79"/>
      <c r="AR52" s="19"/>
      <c r="AS52" s="36"/>
      <c r="AT52" s="57"/>
    </row>
    <row r="53" spans="1:48" ht="15.75" thickBot="1" x14ac:dyDescent="0.3">
      <c r="A53" s="3" t="s">
        <v>81</v>
      </c>
      <c r="B53" s="98">
        <v>1</v>
      </c>
      <c r="C53" s="99"/>
      <c r="D53" s="56"/>
      <c r="E53" s="19"/>
      <c r="F53" s="36"/>
      <c r="G53" s="56"/>
      <c r="H53" s="19"/>
      <c r="I53" s="36"/>
      <c r="J53" s="56"/>
      <c r="K53" s="19"/>
      <c r="L53" s="36"/>
      <c r="M53" s="56"/>
      <c r="N53" s="19"/>
      <c r="O53" s="36"/>
      <c r="P53" s="56"/>
      <c r="Q53" s="19"/>
      <c r="R53" s="36"/>
      <c r="S53" s="56"/>
      <c r="T53" s="19"/>
      <c r="U53" s="36"/>
      <c r="V53" s="56"/>
      <c r="W53" s="19"/>
      <c r="X53" s="36"/>
      <c r="Y53" s="56"/>
      <c r="Z53" s="19"/>
      <c r="AA53" s="36"/>
      <c r="AB53" s="56"/>
      <c r="AC53" s="19"/>
      <c r="AD53" s="36"/>
      <c r="AE53" s="56"/>
      <c r="AF53" s="19"/>
      <c r="AG53" s="36"/>
      <c r="AH53" s="56"/>
      <c r="AI53" s="19"/>
      <c r="AJ53" s="36"/>
      <c r="AK53" s="56"/>
      <c r="AL53" s="19"/>
      <c r="AM53" s="36"/>
      <c r="AN53" s="56"/>
      <c r="AO53" s="19"/>
      <c r="AP53" s="36"/>
      <c r="AQ53" s="79"/>
      <c r="AR53" s="19"/>
      <c r="AS53" s="36"/>
      <c r="AT53" s="57"/>
    </row>
    <row r="54" spans="1:48" ht="14.25" customHeight="1" thickBot="1" x14ac:dyDescent="0.3">
      <c r="A54" s="3" t="s">
        <v>82</v>
      </c>
      <c r="B54" s="98">
        <v>1</v>
      </c>
      <c r="C54" s="99"/>
      <c r="D54" s="56"/>
      <c r="E54" s="19"/>
      <c r="F54" s="36"/>
      <c r="G54" s="56"/>
      <c r="H54" s="19"/>
      <c r="I54" s="36"/>
      <c r="J54" s="56"/>
      <c r="K54" s="19"/>
      <c r="L54" s="36"/>
      <c r="M54" s="56"/>
      <c r="N54" s="19"/>
      <c r="O54" s="36"/>
      <c r="P54" s="56"/>
      <c r="Q54" s="19"/>
      <c r="R54" s="36"/>
      <c r="S54" s="56"/>
      <c r="T54" s="19"/>
      <c r="U54" s="36"/>
      <c r="V54" s="56"/>
      <c r="W54" s="19"/>
      <c r="X54" s="36"/>
      <c r="Y54" s="56"/>
      <c r="Z54" s="19"/>
      <c r="AA54" s="36"/>
      <c r="AB54" s="56"/>
      <c r="AC54" s="19"/>
      <c r="AD54" s="36"/>
      <c r="AE54" s="56"/>
      <c r="AF54" s="19"/>
      <c r="AG54" s="36"/>
      <c r="AH54" s="56"/>
      <c r="AI54" s="19"/>
      <c r="AJ54" s="36"/>
      <c r="AK54" s="56"/>
      <c r="AL54" s="19"/>
      <c r="AM54" s="36"/>
      <c r="AN54" s="56"/>
      <c r="AO54" s="19"/>
      <c r="AP54" s="36"/>
      <c r="AQ54" s="79"/>
      <c r="AR54" s="19"/>
      <c r="AS54" s="36"/>
      <c r="AT54" s="57"/>
    </row>
    <row r="55" spans="1:48" ht="15.75" thickBot="1" x14ac:dyDescent="0.3">
      <c r="A55" s="3" t="s">
        <v>83</v>
      </c>
      <c r="B55" s="98">
        <v>1</v>
      </c>
      <c r="C55" s="99"/>
      <c r="D55" s="56"/>
      <c r="E55" s="19"/>
      <c r="F55" s="36"/>
      <c r="G55" s="56"/>
      <c r="H55" s="19"/>
      <c r="I55" s="36"/>
      <c r="J55" s="56"/>
      <c r="K55" s="19"/>
      <c r="L55" s="36"/>
      <c r="M55" s="56"/>
      <c r="N55" s="19"/>
      <c r="O55" s="36"/>
      <c r="P55" s="56"/>
      <c r="Q55" s="19"/>
      <c r="R55" s="36"/>
      <c r="S55" s="56"/>
      <c r="T55" s="19"/>
      <c r="U55" s="36"/>
      <c r="V55" s="56"/>
      <c r="W55" s="19"/>
      <c r="X55" s="36"/>
      <c r="Y55" s="56"/>
      <c r="Z55" s="19"/>
      <c r="AA55" s="36"/>
      <c r="AB55" s="56"/>
      <c r="AC55" s="19"/>
      <c r="AD55" s="36"/>
      <c r="AE55" s="56"/>
      <c r="AF55" s="19"/>
      <c r="AG55" s="36"/>
      <c r="AH55" s="56"/>
      <c r="AI55" s="19"/>
      <c r="AJ55" s="36"/>
      <c r="AK55" s="56"/>
      <c r="AL55" s="19"/>
      <c r="AM55" s="36"/>
      <c r="AN55" s="56"/>
      <c r="AO55" s="19"/>
      <c r="AP55" s="36"/>
      <c r="AQ55" s="79"/>
      <c r="AR55" s="19"/>
      <c r="AS55" s="36"/>
      <c r="AT55" s="57"/>
    </row>
    <row r="56" spans="1:48" s="59" customFormat="1" ht="15.75" customHeight="1" thickBot="1" x14ac:dyDescent="0.3">
      <c r="A56" s="74" t="s">
        <v>41</v>
      </c>
      <c r="B56" s="61"/>
      <c r="C56" s="62"/>
      <c r="D56" s="62"/>
      <c r="E56" s="62"/>
      <c r="F56" s="62"/>
      <c r="G56" s="62"/>
      <c r="H56" s="62"/>
      <c r="I56" s="62"/>
      <c r="J56" s="62"/>
      <c r="K56" s="62"/>
      <c r="L56" s="62"/>
      <c r="M56" s="62"/>
      <c r="N56" s="62"/>
      <c r="O56" s="62"/>
      <c r="P56" s="62"/>
      <c r="Q56" s="62"/>
      <c r="R56" s="62"/>
      <c r="S56" s="62"/>
      <c r="T56" s="62"/>
      <c r="U56" s="62"/>
      <c r="V56" s="62"/>
      <c r="W56" s="62"/>
      <c r="X56" s="62"/>
      <c r="Y56" s="62"/>
      <c r="Z56" s="62"/>
      <c r="AA56" s="62"/>
      <c r="AB56" s="62"/>
      <c r="AC56" s="62"/>
      <c r="AD56" s="62"/>
      <c r="AE56" s="62"/>
      <c r="AF56" s="62"/>
      <c r="AG56" s="62"/>
      <c r="AH56" s="62"/>
      <c r="AI56" s="62"/>
      <c r="AJ56" s="62"/>
      <c r="AK56" s="62"/>
      <c r="AL56" s="62"/>
      <c r="AM56" s="62"/>
      <c r="AN56" s="62"/>
      <c r="AO56" s="62"/>
      <c r="AP56" s="62"/>
      <c r="AQ56" s="62"/>
      <c r="AR56" s="61"/>
      <c r="AS56" s="62"/>
      <c r="AT56" s="88"/>
    </row>
    <row r="57" spans="1:48" ht="15.75" customHeight="1" thickBot="1" x14ac:dyDescent="0.3">
      <c r="A57" s="2" t="s">
        <v>84</v>
      </c>
      <c r="B57" s="98">
        <v>1</v>
      </c>
      <c r="C57" s="99"/>
      <c r="D57" s="56"/>
      <c r="E57" s="19"/>
      <c r="F57" s="36"/>
      <c r="G57" s="56"/>
      <c r="H57" s="19"/>
      <c r="I57" s="36"/>
      <c r="J57" s="56"/>
      <c r="K57" s="19"/>
      <c r="L57" s="36"/>
      <c r="M57" s="56"/>
      <c r="N57" s="19"/>
      <c r="O57" s="36"/>
      <c r="P57" s="56"/>
      <c r="Q57" s="19"/>
      <c r="R57" s="36"/>
      <c r="S57" s="56"/>
      <c r="T57" s="19"/>
      <c r="U57" s="36"/>
      <c r="V57" s="56"/>
      <c r="W57" s="19"/>
      <c r="X57" s="36"/>
      <c r="Y57" s="56"/>
      <c r="Z57" s="19"/>
      <c r="AA57" s="36"/>
      <c r="AB57" s="56"/>
      <c r="AC57" s="19"/>
      <c r="AD57" s="36"/>
      <c r="AE57" s="56"/>
      <c r="AF57" s="19"/>
      <c r="AG57" s="36"/>
      <c r="AH57" s="56"/>
      <c r="AI57" s="19"/>
      <c r="AJ57" s="36"/>
      <c r="AK57" s="56"/>
      <c r="AL57" s="19"/>
      <c r="AM57" s="36"/>
      <c r="AN57" s="56"/>
      <c r="AO57" s="19"/>
      <c r="AP57" s="36"/>
      <c r="AQ57" s="79"/>
      <c r="AR57" s="19"/>
      <c r="AS57" s="36"/>
      <c r="AT57" s="57"/>
    </row>
    <row r="58" spans="1:48" ht="15.75" customHeight="1" thickBot="1" x14ac:dyDescent="0.3">
      <c r="A58" s="2" t="s">
        <v>85</v>
      </c>
      <c r="B58" s="98"/>
      <c r="C58" s="99">
        <v>1</v>
      </c>
      <c r="D58" s="56"/>
      <c r="E58" s="19"/>
      <c r="F58" s="36"/>
      <c r="G58" s="56"/>
      <c r="H58" s="19"/>
      <c r="I58" s="36"/>
      <c r="J58" s="56"/>
      <c r="K58" s="19"/>
      <c r="L58" s="36"/>
      <c r="M58" s="56"/>
      <c r="N58" s="19"/>
      <c r="O58" s="36"/>
      <c r="P58" s="56"/>
      <c r="Q58" s="19"/>
      <c r="R58" s="36"/>
      <c r="S58" s="56"/>
      <c r="T58" s="19"/>
      <c r="U58" s="36"/>
      <c r="V58" s="56"/>
      <c r="W58" s="19"/>
      <c r="X58" s="36"/>
      <c r="Y58" s="56"/>
      <c r="Z58" s="19"/>
      <c r="AA58" s="36"/>
      <c r="AB58" s="56"/>
      <c r="AC58" s="19"/>
      <c r="AD58" s="36"/>
      <c r="AE58" s="56"/>
      <c r="AF58" s="19"/>
      <c r="AG58" s="36"/>
      <c r="AH58" s="56"/>
      <c r="AI58" s="19"/>
      <c r="AJ58" s="36"/>
      <c r="AK58" s="56"/>
      <c r="AL58" s="19"/>
      <c r="AM58" s="36"/>
      <c r="AN58" s="56"/>
      <c r="AO58" s="19"/>
      <c r="AP58" s="36"/>
      <c r="AQ58" s="79"/>
      <c r="AR58" s="19"/>
      <c r="AS58" s="36"/>
      <c r="AT58" s="57"/>
    </row>
    <row r="59" spans="1:48" s="59" customFormat="1" ht="15.75" customHeight="1" thickBot="1" x14ac:dyDescent="0.3">
      <c r="A59" s="60" t="s">
        <v>43</v>
      </c>
      <c r="B59" s="61"/>
      <c r="C59" s="62"/>
      <c r="D59" s="62"/>
      <c r="E59" s="62"/>
      <c r="F59" s="62"/>
      <c r="G59" s="62"/>
      <c r="H59" s="62"/>
      <c r="I59" s="62"/>
      <c r="J59" s="62"/>
      <c r="K59" s="62"/>
      <c r="L59" s="62"/>
      <c r="M59" s="62"/>
      <c r="N59" s="62"/>
      <c r="O59" s="62"/>
      <c r="P59" s="62"/>
      <c r="Q59" s="62"/>
      <c r="R59" s="62"/>
      <c r="S59" s="62"/>
      <c r="T59" s="62"/>
      <c r="U59" s="62"/>
      <c r="V59" s="62"/>
      <c r="W59" s="62"/>
      <c r="X59" s="62"/>
      <c r="Y59" s="62"/>
      <c r="Z59" s="62"/>
      <c r="AA59" s="62"/>
      <c r="AB59" s="62"/>
      <c r="AC59" s="62"/>
      <c r="AD59" s="62"/>
      <c r="AE59" s="62"/>
      <c r="AF59" s="62"/>
      <c r="AG59" s="62"/>
      <c r="AH59" s="62"/>
      <c r="AI59" s="62"/>
      <c r="AJ59" s="62"/>
      <c r="AK59" s="62"/>
      <c r="AL59" s="62"/>
      <c r="AM59" s="62"/>
      <c r="AN59" s="62"/>
      <c r="AO59" s="62"/>
      <c r="AP59" s="62"/>
      <c r="AQ59" s="62"/>
      <c r="AR59" s="61"/>
      <c r="AS59" s="62"/>
      <c r="AT59" s="88"/>
    </row>
    <row r="60" spans="1:48" ht="15.75" customHeight="1" thickBot="1" x14ac:dyDescent="0.3">
      <c r="A60" s="2" t="s">
        <v>86</v>
      </c>
      <c r="B60" s="98"/>
      <c r="C60" s="99">
        <v>1</v>
      </c>
      <c r="D60" s="56"/>
      <c r="E60" s="19"/>
      <c r="F60" s="36"/>
      <c r="G60" s="56"/>
      <c r="H60" s="19"/>
      <c r="I60" s="36"/>
      <c r="J60" s="56"/>
      <c r="K60" s="19"/>
      <c r="L60" s="36"/>
      <c r="M60" s="56"/>
      <c r="N60" s="19"/>
      <c r="O60" s="36"/>
      <c r="P60" s="56"/>
      <c r="Q60" s="19"/>
      <c r="R60" s="36"/>
      <c r="S60" s="56"/>
      <c r="T60" s="19"/>
      <c r="U60" s="36"/>
      <c r="V60" s="56"/>
      <c r="W60" s="19"/>
      <c r="X60" s="36"/>
      <c r="Y60" s="56"/>
      <c r="Z60" s="19"/>
      <c r="AA60" s="36"/>
      <c r="AB60" s="56"/>
      <c r="AC60" s="19"/>
      <c r="AD60" s="36"/>
      <c r="AE60" s="56"/>
      <c r="AF60" s="19"/>
      <c r="AG60" s="36"/>
      <c r="AH60" s="56"/>
      <c r="AI60" s="19"/>
      <c r="AJ60" s="36"/>
      <c r="AK60" s="56"/>
      <c r="AL60" s="19"/>
      <c r="AM60" s="36"/>
      <c r="AN60" s="56"/>
      <c r="AO60" s="19"/>
      <c r="AP60" s="36"/>
      <c r="AQ60" s="79"/>
      <c r="AR60" s="19"/>
      <c r="AS60" s="36"/>
      <c r="AT60" s="57"/>
    </row>
    <row r="61" spans="1:48" ht="15.75" customHeight="1" thickBot="1" x14ac:dyDescent="0.3">
      <c r="A61" s="2" t="s">
        <v>102</v>
      </c>
      <c r="B61" s="98"/>
      <c r="C61" s="99"/>
      <c r="D61" s="100">
        <v>1</v>
      </c>
      <c r="E61" s="19"/>
      <c r="F61" s="36"/>
      <c r="G61" s="37"/>
      <c r="H61" s="19"/>
      <c r="I61" s="36"/>
      <c r="J61" s="37"/>
      <c r="K61" s="19"/>
      <c r="L61" s="36"/>
      <c r="M61" s="37"/>
      <c r="N61" s="19"/>
      <c r="O61" s="36"/>
      <c r="P61" s="37"/>
      <c r="Q61" s="19"/>
      <c r="R61" s="36"/>
      <c r="S61" s="37"/>
      <c r="T61" s="19"/>
      <c r="U61" s="36"/>
      <c r="V61" s="37"/>
      <c r="W61" s="19"/>
      <c r="X61" s="36"/>
      <c r="Y61" s="37"/>
      <c r="Z61" s="19"/>
      <c r="AA61" s="36"/>
      <c r="AB61" s="37"/>
      <c r="AC61" s="19"/>
      <c r="AD61" s="36"/>
      <c r="AE61" s="37"/>
      <c r="AF61" s="19"/>
      <c r="AG61" s="36"/>
      <c r="AH61" s="37"/>
      <c r="AI61" s="19"/>
      <c r="AJ61" s="36"/>
      <c r="AK61" s="37"/>
      <c r="AL61" s="19"/>
      <c r="AM61" s="36"/>
      <c r="AN61" s="37"/>
      <c r="AO61" s="19"/>
      <c r="AP61" s="36"/>
      <c r="AQ61" s="80"/>
      <c r="AR61" s="19"/>
      <c r="AS61" s="36"/>
      <c r="AT61" s="87"/>
      <c r="AV61">
        <v>0</v>
      </c>
    </row>
    <row r="62" spans="1:48" ht="15.75" customHeight="1" thickBot="1" x14ac:dyDescent="0.3">
      <c r="A62" s="2" t="s">
        <v>88</v>
      </c>
      <c r="B62" s="98"/>
      <c r="C62" s="99">
        <v>1</v>
      </c>
      <c r="D62" s="100"/>
      <c r="E62" s="19"/>
      <c r="F62" s="36"/>
      <c r="G62" s="37"/>
      <c r="H62" s="19"/>
      <c r="I62" s="36"/>
      <c r="J62" s="37"/>
      <c r="K62" s="19"/>
      <c r="L62" s="36"/>
      <c r="M62" s="37"/>
      <c r="N62" s="19"/>
      <c r="O62" s="36"/>
      <c r="P62" s="37"/>
      <c r="Q62" s="19"/>
      <c r="R62" s="36"/>
      <c r="S62" s="37"/>
      <c r="T62" s="19"/>
      <c r="U62" s="36"/>
      <c r="V62" s="37"/>
      <c r="W62" s="19"/>
      <c r="X62" s="36"/>
      <c r="Y62" s="37"/>
      <c r="Z62" s="19"/>
      <c r="AA62" s="36"/>
      <c r="AB62" s="37"/>
      <c r="AC62" s="19"/>
      <c r="AD62" s="36"/>
      <c r="AE62" s="37"/>
      <c r="AF62" s="19"/>
      <c r="AG62" s="36"/>
      <c r="AH62" s="37"/>
      <c r="AI62" s="19"/>
      <c r="AJ62" s="36"/>
      <c r="AK62" s="37"/>
      <c r="AL62" s="19"/>
      <c r="AM62" s="36"/>
      <c r="AN62" s="37"/>
      <c r="AO62" s="19"/>
      <c r="AP62" s="36"/>
      <c r="AQ62" s="80"/>
      <c r="AR62" s="19"/>
      <c r="AS62" s="36"/>
      <c r="AT62" s="87"/>
      <c r="AV62">
        <v>1</v>
      </c>
    </row>
    <row r="63" spans="1:48" ht="15.75" customHeight="1" thickBot="1" x14ac:dyDescent="0.3">
      <c r="A63" s="2" t="s">
        <v>89</v>
      </c>
      <c r="B63" s="98"/>
      <c r="C63" s="99">
        <v>1</v>
      </c>
      <c r="D63" s="100"/>
      <c r="E63" s="19"/>
      <c r="F63" s="36"/>
      <c r="G63" s="37"/>
      <c r="H63" s="19"/>
      <c r="I63" s="36"/>
      <c r="J63" s="37"/>
      <c r="K63" s="19"/>
      <c r="L63" s="36"/>
      <c r="M63" s="37"/>
      <c r="N63" s="19"/>
      <c r="O63" s="36"/>
      <c r="P63" s="37"/>
      <c r="Q63" s="19"/>
      <c r="R63" s="36"/>
      <c r="S63" s="37"/>
      <c r="T63" s="19"/>
      <c r="U63" s="36"/>
      <c r="V63" s="37"/>
      <c r="W63" s="19"/>
      <c r="X63" s="36"/>
      <c r="Y63" s="37"/>
      <c r="Z63" s="19"/>
      <c r="AA63" s="36"/>
      <c r="AB63" s="37"/>
      <c r="AC63" s="19"/>
      <c r="AD63" s="36"/>
      <c r="AE63" s="37"/>
      <c r="AF63" s="19"/>
      <c r="AG63" s="36"/>
      <c r="AH63" s="37"/>
      <c r="AI63" s="19"/>
      <c r="AJ63" s="36"/>
      <c r="AK63" s="37"/>
      <c r="AL63" s="19"/>
      <c r="AM63" s="36"/>
      <c r="AN63" s="37"/>
      <c r="AO63" s="19"/>
      <c r="AP63" s="36"/>
      <c r="AQ63" s="80"/>
      <c r="AR63" s="19"/>
      <c r="AS63" s="36"/>
      <c r="AT63" s="87"/>
    </row>
    <row r="64" spans="1:48" ht="15.75" customHeight="1" thickBot="1" x14ac:dyDescent="0.3">
      <c r="A64" s="2" t="s">
        <v>90</v>
      </c>
      <c r="B64" s="98"/>
      <c r="C64" s="99"/>
      <c r="D64" s="100">
        <v>1</v>
      </c>
      <c r="E64" s="19"/>
      <c r="F64" s="36"/>
      <c r="G64" s="37"/>
      <c r="H64" s="19"/>
      <c r="I64" s="36"/>
      <c r="J64" s="37"/>
      <c r="K64" s="19"/>
      <c r="L64" s="36"/>
      <c r="M64" s="37"/>
      <c r="N64" s="19"/>
      <c r="O64" s="36"/>
      <c r="P64" s="37"/>
      <c r="Q64" s="19"/>
      <c r="R64" s="36"/>
      <c r="S64" s="37"/>
      <c r="T64" s="19"/>
      <c r="U64" s="36"/>
      <c r="V64" s="37"/>
      <c r="W64" s="19"/>
      <c r="X64" s="36"/>
      <c r="Y64" s="37"/>
      <c r="Z64" s="19"/>
      <c r="AA64" s="36"/>
      <c r="AB64" s="37"/>
      <c r="AC64" s="19"/>
      <c r="AD64" s="36"/>
      <c r="AE64" s="37"/>
      <c r="AF64" s="19"/>
      <c r="AG64" s="36"/>
      <c r="AH64" s="37"/>
      <c r="AI64" s="19"/>
      <c r="AJ64" s="36"/>
      <c r="AK64" s="37"/>
      <c r="AL64" s="19"/>
      <c r="AM64" s="36"/>
      <c r="AN64" s="37"/>
      <c r="AO64" s="19"/>
      <c r="AP64" s="36"/>
      <c r="AQ64" s="80"/>
      <c r="AR64" s="19"/>
      <c r="AS64" s="36"/>
      <c r="AT64" s="87"/>
    </row>
    <row r="65" spans="1:47" ht="15.75" customHeight="1" thickBot="1" x14ac:dyDescent="0.3">
      <c r="A65" s="49" t="s">
        <v>94</v>
      </c>
      <c r="B65" s="98"/>
      <c r="C65" s="99"/>
      <c r="D65" s="100">
        <v>1</v>
      </c>
      <c r="E65" s="19"/>
      <c r="F65" s="36"/>
      <c r="G65" s="37"/>
      <c r="H65" s="19"/>
      <c r="I65" s="36"/>
      <c r="J65" s="37"/>
      <c r="K65" s="19"/>
      <c r="L65" s="36"/>
      <c r="M65" s="37"/>
      <c r="N65" s="19"/>
      <c r="O65" s="36"/>
      <c r="P65" s="37"/>
      <c r="Q65" s="19"/>
      <c r="R65" s="36"/>
      <c r="S65" s="37"/>
      <c r="T65" s="19"/>
      <c r="U65" s="36"/>
      <c r="V65" s="37"/>
      <c r="W65" s="19"/>
      <c r="X65" s="36"/>
      <c r="Y65" s="37"/>
      <c r="Z65" s="19"/>
      <c r="AA65" s="36"/>
      <c r="AB65" s="37"/>
      <c r="AC65" s="19"/>
      <c r="AD65" s="36"/>
      <c r="AE65" s="37"/>
      <c r="AF65" s="19"/>
      <c r="AG65" s="36"/>
      <c r="AH65" s="37"/>
      <c r="AI65" s="19"/>
      <c r="AJ65" s="36"/>
      <c r="AK65" s="37"/>
      <c r="AL65" s="19"/>
      <c r="AM65" s="36"/>
      <c r="AN65" s="37"/>
      <c r="AO65" s="19"/>
      <c r="AP65" s="36"/>
      <c r="AQ65" s="80"/>
      <c r="AR65" s="19"/>
      <c r="AS65" s="36"/>
      <c r="AT65" s="87"/>
    </row>
    <row r="66" spans="1:47" ht="15.75" customHeight="1" thickBot="1" x14ac:dyDescent="0.3">
      <c r="A66" s="2" t="s">
        <v>95</v>
      </c>
      <c r="B66" s="98"/>
      <c r="C66" s="99">
        <v>1</v>
      </c>
      <c r="D66" s="100"/>
      <c r="E66" s="19"/>
      <c r="F66" s="36"/>
      <c r="G66" s="37"/>
      <c r="H66" s="19"/>
      <c r="I66" s="36"/>
      <c r="J66" s="37"/>
      <c r="K66" s="19"/>
      <c r="L66" s="36"/>
      <c r="M66" s="37"/>
      <c r="N66" s="19"/>
      <c r="O66" s="36"/>
      <c r="P66" s="37"/>
      <c r="Q66" s="19"/>
      <c r="R66" s="36"/>
      <c r="S66" s="37"/>
      <c r="T66" s="19"/>
      <c r="U66" s="36"/>
      <c r="V66" s="37"/>
      <c r="W66" s="19"/>
      <c r="X66" s="36"/>
      <c r="Y66" s="37"/>
      <c r="Z66" s="19"/>
      <c r="AA66" s="36"/>
      <c r="AB66" s="37"/>
      <c r="AC66" s="19"/>
      <c r="AD66" s="36"/>
      <c r="AE66" s="37"/>
      <c r="AF66" s="19"/>
      <c r="AG66" s="36"/>
      <c r="AH66" s="37"/>
      <c r="AI66" s="19"/>
      <c r="AJ66" s="36"/>
      <c r="AK66" s="37"/>
      <c r="AL66" s="19"/>
      <c r="AM66" s="36"/>
      <c r="AN66" s="37"/>
      <c r="AO66" s="19"/>
      <c r="AP66" s="36"/>
      <c r="AQ66" s="80"/>
      <c r="AR66" s="19"/>
      <c r="AS66" s="36"/>
      <c r="AT66" s="87"/>
    </row>
    <row r="67" spans="1:47" ht="15.75" customHeight="1" thickBot="1" x14ac:dyDescent="0.3">
      <c r="A67" s="2" t="s">
        <v>96</v>
      </c>
      <c r="B67" s="98"/>
      <c r="C67" s="99"/>
      <c r="D67" s="100">
        <v>1</v>
      </c>
      <c r="E67" s="19"/>
      <c r="F67" s="36"/>
      <c r="G67" s="37"/>
      <c r="H67" s="19"/>
      <c r="I67" s="36"/>
      <c r="J67" s="37"/>
      <c r="K67" s="19"/>
      <c r="L67" s="36"/>
      <c r="M67" s="37"/>
      <c r="N67" s="19"/>
      <c r="O67" s="36"/>
      <c r="P67" s="37"/>
      <c r="Q67" s="19"/>
      <c r="R67" s="36"/>
      <c r="S67" s="37"/>
      <c r="T67" s="19"/>
      <c r="U67" s="36"/>
      <c r="V67" s="37"/>
      <c r="W67" s="19"/>
      <c r="X67" s="36"/>
      <c r="Y67" s="37"/>
      <c r="Z67" s="19"/>
      <c r="AA67" s="36"/>
      <c r="AB67" s="37"/>
      <c r="AC67" s="19"/>
      <c r="AD67" s="36"/>
      <c r="AE67" s="37"/>
      <c r="AF67" s="19"/>
      <c r="AG67" s="36"/>
      <c r="AH67" s="37"/>
      <c r="AI67" s="19"/>
      <c r="AJ67" s="36"/>
      <c r="AK67" s="37"/>
      <c r="AL67" s="19"/>
      <c r="AM67" s="36"/>
      <c r="AN67" s="37"/>
      <c r="AO67" s="19"/>
      <c r="AP67" s="36"/>
      <c r="AQ67" s="80"/>
      <c r="AR67" s="19"/>
      <c r="AS67" s="36"/>
      <c r="AT67" s="87"/>
    </row>
    <row r="68" spans="1:47" ht="15.75" customHeight="1" thickBot="1" x14ac:dyDescent="0.3">
      <c r="A68" s="2" t="s">
        <v>97</v>
      </c>
      <c r="B68" s="98">
        <v>1</v>
      </c>
      <c r="C68" s="99"/>
      <c r="D68" s="100"/>
      <c r="E68" s="19"/>
      <c r="F68" s="36"/>
      <c r="G68" s="37"/>
      <c r="H68" s="19"/>
      <c r="I68" s="36"/>
      <c r="J68" s="37"/>
      <c r="K68" s="19"/>
      <c r="L68" s="36"/>
      <c r="M68" s="37"/>
      <c r="N68" s="19"/>
      <c r="O68" s="36"/>
      <c r="P68" s="37"/>
      <c r="Q68" s="19"/>
      <c r="R68" s="36"/>
      <c r="S68" s="37"/>
      <c r="T68" s="19"/>
      <c r="U68" s="36"/>
      <c r="V68" s="37"/>
      <c r="W68" s="19"/>
      <c r="X68" s="36"/>
      <c r="Y68" s="37"/>
      <c r="Z68" s="19"/>
      <c r="AA68" s="36"/>
      <c r="AB68" s="37"/>
      <c r="AC68" s="19"/>
      <c r="AD68" s="36"/>
      <c r="AE68" s="37"/>
      <c r="AF68" s="19"/>
      <c r="AG68" s="36"/>
      <c r="AH68" s="37"/>
      <c r="AI68" s="19"/>
      <c r="AJ68" s="36"/>
      <c r="AK68" s="37"/>
      <c r="AL68" s="19"/>
      <c r="AM68" s="36"/>
      <c r="AN68" s="37"/>
      <c r="AO68" s="19"/>
      <c r="AP68" s="36"/>
      <c r="AQ68" s="80"/>
      <c r="AR68" s="19"/>
      <c r="AS68" s="36"/>
      <c r="AT68" s="87"/>
    </row>
    <row r="69" spans="1:47" ht="15.75" customHeight="1" thickBot="1" x14ac:dyDescent="0.3">
      <c r="A69" s="2" t="s">
        <v>98</v>
      </c>
      <c r="B69" s="98">
        <v>1</v>
      </c>
      <c r="C69" s="99"/>
      <c r="D69" s="100"/>
      <c r="E69" s="19"/>
      <c r="F69" s="36"/>
      <c r="G69" s="37"/>
      <c r="H69" s="19"/>
      <c r="I69" s="36"/>
      <c r="J69" s="37"/>
      <c r="K69" s="19"/>
      <c r="L69" s="36"/>
      <c r="M69" s="37"/>
      <c r="N69" s="19"/>
      <c r="O69" s="36"/>
      <c r="P69" s="37"/>
      <c r="Q69" s="19"/>
      <c r="R69" s="36"/>
      <c r="S69" s="37"/>
      <c r="T69" s="19"/>
      <c r="U69" s="36"/>
      <c r="V69" s="37"/>
      <c r="W69" s="19"/>
      <c r="X69" s="36"/>
      <c r="Y69" s="37"/>
      <c r="Z69" s="19"/>
      <c r="AA69" s="36"/>
      <c r="AB69" s="37"/>
      <c r="AC69" s="19"/>
      <c r="AD69" s="36"/>
      <c r="AE69" s="37"/>
      <c r="AF69" s="19"/>
      <c r="AG69" s="36"/>
      <c r="AH69" s="37"/>
      <c r="AI69" s="19"/>
      <c r="AJ69" s="36"/>
      <c r="AK69" s="37"/>
      <c r="AL69" s="19"/>
      <c r="AM69" s="36"/>
      <c r="AN69" s="37"/>
      <c r="AO69" s="19"/>
      <c r="AP69" s="36"/>
      <c r="AQ69" s="80"/>
      <c r="AR69" s="19"/>
      <c r="AS69" s="36"/>
      <c r="AT69" s="87"/>
    </row>
    <row r="70" spans="1:47" ht="15.75" customHeight="1" thickBot="1" x14ac:dyDescent="0.3">
      <c r="A70" s="2" t="s">
        <v>99</v>
      </c>
      <c r="B70" s="98">
        <v>1</v>
      </c>
      <c r="C70" s="99"/>
      <c r="D70" s="100"/>
      <c r="E70" s="19"/>
      <c r="F70" s="36"/>
      <c r="G70" s="37"/>
      <c r="H70" s="19"/>
      <c r="I70" s="36"/>
      <c r="J70" s="37"/>
      <c r="K70" s="19"/>
      <c r="L70" s="36"/>
      <c r="M70" s="37"/>
      <c r="N70" s="19"/>
      <c r="O70" s="36"/>
      <c r="P70" s="37"/>
      <c r="Q70" s="19"/>
      <c r="R70" s="36"/>
      <c r="S70" s="37"/>
      <c r="T70" s="19"/>
      <c r="U70" s="36"/>
      <c r="V70" s="37"/>
      <c r="W70" s="19"/>
      <c r="X70" s="36"/>
      <c r="Y70" s="37"/>
      <c r="Z70" s="19"/>
      <c r="AA70" s="36"/>
      <c r="AB70" s="37"/>
      <c r="AC70" s="19"/>
      <c r="AD70" s="36"/>
      <c r="AE70" s="37"/>
      <c r="AF70" s="19"/>
      <c r="AG70" s="36"/>
      <c r="AH70" s="37"/>
      <c r="AI70" s="19"/>
      <c r="AJ70" s="36"/>
      <c r="AK70" s="37"/>
      <c r="AL70" s="19"/>
      <c r="AM70" s="36"/>
      <c r="AN70" s="37"/>
      <c r="AO70" s="19"/>
      <c r="AP70" s="36"/>
      <c r="AQ70" s="80"/>
      <c r="AR70" s="19"/>
      <c r="AS70" s="36"/>
      <c r="AT70" s="87"/>
    </row>
    <row r="71" spans="1:47" ht="15.75" thickBot="1" x14ac:dyDescent="0.3">
      <c r="A71" s="22" t="s">
        <v>29</v>
      </c>
      <c r="B71" s="32">
        <f t="shared" ref="B71:AT71" si="0">SUM(B12:B70)</f>
        <v>35</v>
      </c>
      <c r="C71" s="32">
        <f t="shared" si="0"/>
        <v>12</v>
      </c>
      <c r="D71" s="32">
        <f t="shared" si="0"/>
        <v>5</v>
      </c>
      <c r="E71" s="32">
        <f t="shared" si="0"/>
        <v>0</v>
      </c>
      <c r="F71" s="32">
        <f t="shared" si="0"/>
        <v>0</v>
      </c>
      <c r="G71" s="32">
        <f t="shared" si="0"/>
        <v>0</v>
      </c>
      <c r="H71" s="32">
        <f t="shared" si="0"/>
        <v>0</v>
      </c>
      <c r="I71" s="32">
        <f t="shared" si="0"/>
        <v>0</v>
      </c>
      <c r="J71" s="32">
        <f t="shared" si="0"/>
        <v>0</v>
      </c>
      <c r="K71" s="32">
        <f t="shared" si="0"/>
        <v>0</v>
      </c>
      <c r="L71" s="32">
        <f t="shared" si="0"/>
        <v>0</v>
      </c>
      <c r="M71" s="32">
        <f t="shared" si="0"/>
        <v>0</v>
      </c>
      <c r="N71" s="32">
        <f t="shared" si="0"/>
        <v>0</v>
      </c>
      <c r="O71" s="32">
        <f t="shared" si="0"/>
        <v>0</v>
      </c>
      <c r="P71" s="32">
        <f t="shared" si="0"/>
        <v>0</v>
      </c>
      <c r="Q71" s="32">
        <f t="shared" si="0"/>
        <v>0</v>
      </c>
      <c r="R71" s="32">
        <f t="shared" si="0"/>
        <v>0</v>
      </c>
      <c r="S71" s="32">
        <f t="shared" si="0"/>
        <v>0</v>
      </c>
      <c r="T71" s="32">
        <f t="shared" si="0"/>
        <v>0</v>
      </c>
      <c r="U71" s="32">
        <f t="shared" si="0"/>
        <v>0</v>
      </c>
      <c r="V71" s="32">
        <f t="shared" si="0"/>
        <v>0</v>
      </c>
      <c r="W71" s="32">
        <f t="shared" si="0"/>
        <v>0</v>
      </c>
      <c r="X71" s="32">
        <f t="shared" si="0"/>
        <v>0</v>
      </c>
      <c r="Y71" s="32">
        <f t="shared" si="0"/>
        <v>0</v>
      </c>
      <c r="Z71" s="32">
        <f t="shared" si="0"/>
        <v>0</v>
      </c>
      <c r="AA71" s="32">
        <f t="shared" si="0"/>
        <v>0</v>
      </c>
      <c r="AB71" s="32">
        <f t="shared" si="0"/>
        <v>0</v>
      </c>
      <c r="AC71" s="32">
        <f t="shared" si="0"/>
        <v>0</v>
      </c>
      <c r="AD71" s="32">
        <f t="shared" si="0"/>
        <v>0</v>
      </c>
      <c r="AE71" s="32">
        <f t="shared" si="0"/>
        <v>0</v>
      </c>
      <c r="AF71" s="32">
        <f t="shared" si="0"/>
        <v>0</v>
      </c>
      <c r="AG71" s="32">
        <f t="shared" si="0"/>
        <v>0</v>
      </c>
      <c r="AH71" s="32">
        <f t="shared" si="0"/>
        <v>0</v>
      </c>
      <c r="AI71" s="32">
        <f t="shared" si="0"/>
        <v>0</v>
      </c>
      <c r="AJ71" s="32">
        <f t="shared" si="0"/>
        <v>0</v>
      </c>
      <c r="AK71" s="32">
        <f t="shared" si="0"/>
        <v>0</v>
      </c>
      <c r="AL71" s="32">
        <f t="shared" si="0"/>
        <v>0</v>
      </c>
      <c r="AM71" s="32">
        <f t="shared" si="0"/>
        <v>0</v>
      </c>
      <c r="AN71" s="32">
        <f t="shared" si="0"/>
        <v>0</v>
      </c>
      <c r="AO71" s="32">
        <f t="shared" si="0"/>
        <v>0</v>
      </c>
      <c r="AP71" s="32">
        <f t="shared" si="0"/>
        <v>0</v>
      </c>
      <c r="AQ71" s="82">
        <f t="shared" si="0"/>
        <v>0</v>
      </c>
      <c r="AR71" s="32">
        <f t="shared" si="0"/>
        <v>0</v>
      </c>
      <c r="AS71" s="32">
        <f t="shared" si="0"/>
        <v>0</v>
      </c>
      <c r="AT71" s="58">
        <f t="shared" si="0"/>
        <v>0</v>
      </c>
    </row>
    <row r="72" spans="1:47" ht="159.75" customHeight="1" thickBot="1" x14ac:dyDescent="0.3">
      <c r="A72" s="27" t="s">
        <v>25</v>
      </c>
      <c r="B72" s="201">
        <f>B8</f>
        <v>0</v>
      </c>
      <c r="C72" s="202"/>
      <c r="D72" s="202"/>
      <c r="E72" s="201">
        <f>E8</f>
        <v>0</v>
      </c>
      <c r="F72" s="202"/>
      <c r="G72" s="202"/>
      <c r="H72" s="201">
        <f>H8</f>
        <v>0</v>
      </c>
      <c r="I72" s="202"/>
      <c r="J72" s="202"/>
      <c r="K72" s="201">
        <f>K8</f>
        <v>0</v>
      </c>
      <c r="L72" s="202"/>
      <c r="M72" s="202"/>
      <c r="N72" s="201">
        <f>N8</f>
        <v>0</v>
      </c>
      <c r="O72" s="202"/>
      <c r="P72" s="202"/>
      <c r="Q72" s="201">
        <f>Q8</f>
        <v>0</v>
      </c>
      <c r="R72" s="202"/>
      <c r="S72" s="202"/>
      <c r="T72" s="201">
        <f>T8</f>
        <v>0</v>
      </c>
      <c r="U72" s="202"/>
      <c r="V72" s="202"/>
      <c r="W72" s="201">
        <f>W8</f>
        <v>0</v>
      </c>
      <c r="X72" s="202"/>
      <c r="Y72" s="202"/>
      <c r="Z72" s="201">
        <f>Z8</f>
        <v>0</v>
      </c>
      <c r="AA72" s="202"/>
      <c r="AB72" s="202"/>
      <c r="AC72" s="201">
        <f>AC8</f>
        <v>0</v>
      </c>
      <c r="AD72" s="202"/>
      <c r="AE72" s="202"/>
      <c r="AF72" s="201">
        <f>AF8</f>
        <v>0</v>
      </c>
      <c r="AG72" s="202"/>
      <c r="AH72" s="202"/>
      <c r="AI72" s="201">
        <f>AI8</f>
        <v>0</v>
      </c>
      <c r="AJ72" s="202"/>
      <c r="AK72" s="202"/>
      <c r="AL72" s="201">
        <f>AL8</f>
        <v>0</v>
      </c>
      <c r="AM72" s="202"/>
      <c r="AN72" s="202"/>
      <c r="AO72" s="201">
        <f>AO8</f>
        <v>0</v>
      </c>
      <c r="AP72" s="202"/>
      <c r="AQ72" s="202"/>
      <c r="AR72" s="201">
        <f>AR8</f>
        <v>0</v>
      </c>
      <c r="AS72" s="202"/>
      <c r="AT72" s="225"/>
    </row>
    <row r="73" spans="1:47" ht="15.75" thickBot="1" x14ac:dyDescent="0.3">
      <c r="A73" s="22" t="s">
        <v>24</v>
      </c>
      <c r="B73" s="222">
        <v>1</v>
      </c>
      <c r="C73" s="223"/>
      <c r="D73" s="223"/>
      <c r="E73" s="222">
        <v>2</v>
      </c>
      <c r="F73" s="223"/>
      <c r="G73" s="223"/>
      <c r="H73" s="222">
        <v>3</v>
      </c>
      <c r="I73" s="223"/>
      <c r="J73" s="223"/>
      <c r="K73" s="222">
        <v>4</v>
      </c>
      <c r="L73" s="223"/>
      <c r="M73" s="223"/>
      <c r="N73" s="222">
        <v>5</v>
      </c>
      <c r="O73" s="223"/>
      <c r="P73" s="223"/>
      <c r="Q73" s="222">
        <v>6</v>
      </c>
      <c r="R73" s="223"/>
      <c r="S73" s="223"/>
      <c r="T73" s="222">
        <v>7</v>
      </c>
      <c r="U73" s="223"/>
      <c r="V73" s="223"/>
      <c r="W73" s="222">
        <v>8</v>
      </c>
      <c r="X73" s="223"/>
      <c r="Y73" s="223"/>
      <c r="Z73" s="222">
        <v>9</v>
      </c>
      <c r="AA73" s="223"/>
      <c r="AB73" s="223"/>
      <c r="AC73" s="222">
        <v>10</v>
      </c>
      <c r="AD73" s="223"/>
      <c r="AE73" s="223"/>
      <c r="AF73" s="222">
        <v>11</v>
      </c>
      <c r="AG73" s="223"/>
      <c r="AH73" s="223"/>
      <c r="AI73" s="222">
        <v>12</v>
      </c>
      <c r="AJ73" s="223"/>
      <c r="AK73" s="223"/>
      <c r="AL73" s="222">
        <v>13</v>
      </c>
      <c r="AM73" s="223"/>
      <c r="AN73" s="223"/>
      <c r="AO73" s="222">
        <v>14</v>
      </c>
      <c r="AP73" s="223"/>
      <c r="AQ73" s="223"/>
      <c r="AR73" s="222">
        <v>15</v>
      </c>
      <c r="AS73" s="223"/>
      <c r="AT73" s="224"/>
    </row>
    <row r="74" spans="1:47" ht="15.75" thickBot="1" x14ac:dyDescent="0.3">
      <c r="A74" s="28" t="s">
        <v>40</v>
      </c>
      <c r="B74" s="220">
        <f>(53-(D71)-C71)/(53-(D71))</f>
        <v>0.75</v>
      </c>
      <c r="C74" s="221"/>
      <c r="D74" s="221"/>
      <c r="E74" s="220">
        <f t="shared" ref="E74" si="1">(53-(G71)-F71)/(53-(G71))</f>
        <v>1</v>
      </c>
      <c r="F74" s="221"/>
      <c r="G74" s="221"/>
      <c r="H74" s="220">
        <f t="shared" ref="H74" si="2">(53-(J71)-I71)/(53-(J71))</f>
        <v>1</v>
      </c>
      <c r="I74" s="221"/>
      <c r="J74" s="221"/>
      <c r="K74" s="220">
        <f t="shared" ref="K74" si="3">(53-(M71)-L71)/(53-(M71))</f>
        <v>1</v>
      </c>
      <c r="L74" s="221"/>
      <c r="M74" s="221"/>
      <c r="N74" s="220">
        <f t="shared" ref="N74" si="4">(53-(P71)-O71)/(53-(P71))</f>
        <v>1</v>
      </c>
      <c r="O74" s="221"/>
      <c r="P74" s="221"/>
      <c r="Q74" s="220">
        <f t="shared" ref="Q74" si="5">(53-(S71)-R71)/(53-(S71))</f>
        <v>1</v>
      </c>
      <c r="R74" s="221"/>
      <c r="S74" s="221"/>
      <c r="T74" s="220">
        <f t="shared" ref="T74" si="6">(53-(V71)-U71)/(53-(V71))</f>
        <v>1</v>
      </c>
      <c r="U74" s="221"/>
      <c r="V74" s="221"/>
      <c r="W74" s="220">
        <f t="shared" ref="W74" si="7">(53-(Y71)-X71)/(53-(Y71))</f>
        <v>1</v>
      </c>
      <c r="X74" s="221"/>
      <c r="Y74" s="221"/>
      <c r="Z74" s="220">
        <f t="shared" ref="Z74" si="8">(53-(AB71)-AA71)/(53-(AB71))</f>
        <v>1</v>
      </c>
      <c r="AA74" s="221"/>
      <c r="AB74" s="221"/>
      <c r="AC74" s="220">
        <f t="shared" ref="AC74" si="9">(53-(AE71)-AD71)/(53-(AE71))</f>
        <v>1</v>
      </c>
      <c r="AD74" s="221"/>
      <c r="AE74" s="221"/>
      <c r="AF74" s="220">
        <f t="shared" ref="AF74" si="10">(53-(AH71)-AG71)/(53-(AH71))</f>
        <v>1</v>
      </c>
      <c r="AG74" s="221"/>
      <c r="AH74" s="221"/>
      <c r="AI74" s="220">
        <f t="shared" ref="AI74" si="11">(53-(AK71)-AJ71)/(53-(AK71))</f>
        <v>1</v>
      </c>
      <c r="AJ74" s="221"/>
      <c r="AK74" s="221"/>
      <c r="AL74" s="220">
        <f t="shared" ref="AL74" si="12">(53-(AN71)-AM71)/(53-(AN71))</f>
        <v>1</v>
      </c>
      <c r="AM74" s="221"/>
      <c r="AN74" s="221"/>
      <c r="AO74" s="220">
        <f t="shared" ref="AO74" si="13">(53-(AQ71)-AP71)/(53-(AQ71))</f>
        <v>1</v>
      </c>
      <c r="AP74" s="221"/>
      <c r="AQ74" s="221"/>
      <c r="AR74" s="220">
        <f t="shared" ref="AR74" si="14">(53-(AT71)-AS71)/(53-(AT71))</f>
        <v>1</v>
      </c>
      <c r="AS74" s="221"/>
      <c r="AT74" s="221"/>
    </row>
    <row r="75" spans="1:47" x14ac:dyDescent="0.25">
      <c r="A75" s="30"/>
      <c r="B75" s="31"/>
      <c r="C75"/>
      <c r="D75"/>
      <c r="E75"/>
      <c r="F75"/>
      <c r="G75"/>
      <c r="H75"/>
      <c r="I75"/>
      <c r="J75"/>
      <c r="K75"/>
      <c r="L75"/>
      <c r="M75"/>
      <c r="N75"/>
      <c r="O75"/>
      <c r="P75"/>
      <c r="Q75"/>
      <c r="R75"/>
      <c r="S75"/>
      <c r="T75"/>
      <c r="U75"/>
      <c r="V75"/>
      <c r="W75"/>
      <c r="X75"/>
      <c r="Y75"/>
      <c r="Z75"/>
      <c r="AA75"/>
      <c r="AB75"/>
      <c r="AC75"/>
      <c r="AD75"/>
      <c r="AE75"/>
      <c r="AF75"/>
      <c r="AG75"/>
      <c r="AH75"/>
      <c r="AI75"/>
      <c r="AJ75"/>
      <c r="AK75"/>
      <c r="AL75"/>
      <c r="AM75"/>
      <c r="AO75" s="23"/>
      <c r="AP75" s="23"/>
    </row>
    <row r="76" spans="1:47" x14ac:dyDescent="0.25">
      <c r="A76" s="29"/>
      <c r="B76"/>
      <c r="C76"/>
      <c r="D76"/>
      <c r="E76"/>
      <c r="F76"/>
      <c r="G76"/>
      <c r="H76"/>
      <c r="I76"/>
      <c r="J76"/>
      <c r="K76"/>
      <c r="L76"/>
      <c r="M76"/>
      <c r="N76"/>
      <c r="O76"/>
      <c r="P76"/>
      <c r="Q76"/>
      <c r="R76"/>
      <c r="S76"/>
      <c r="T76"/>
      <c r="U76"/>
      <c r="V76"/>
      <c r="W76"/>
      <c r="X76"/>
      <c r="Y76"/>
      <c r="Z76"/>
      <c r="AA76"/>
      <c r="AB76"/>
      <c r="AC76"/>
      <c r="AD76"/>
      <c r="AE76"/>
      <c r="AF76"/>
      <c r="AG76"/>
      <c r="AH76"/>
      <c r="AI76"/>
      <c r="AJ76"/>
      <c r="AK76"/>
      <c r="AL76"/>
      <c r="AM76"/>
      <c r="AO76" s="23"/>
      <c r="AP76" s="23"/>
    </row>
    <row r="77" spans="1:47" x14ac:dyDescent="0.25">
      <c r="A77" s="29"/>
      <c r="B77"/>
      <c r="C77"/>
      <c r="D77"/>
      <c r="E77"/>
      <c r="F77"/>
      <c r="G77"/>
      <c r="H77"/>
      <c r="I77"/>
      <c r="J77"/>
      <c r="K77"/>
      <c r="L77"/>
      <c r="M77"/>
      <c r="N77"/>
      <c r="O77"/>
      <c r="P77"/>
      <c r="Q77"/>
      <c r="R77"/>
      <c r="S77"/>
      <c r="T77"/>
      <c r="U77"/>
      <c r="V77"/>
      <c r="W77"/>
      <c r="X77"/>
      <c r="Y77"/>
      <c r="Z77"/>
      <c r="AA77"/>
      <c r="AB77"/>
      <c r="AC77"/>
      <c r="AD77"/>
      <c r="AE77"/>
      <c r="AF77"/>
      <c r="AG77"/>
      <c r="AH77"/>
      <c r="AI77"/>
      <c r="AJ77"/>
      <c r="AK77"/>
      <c r="AL77" s="23"/>
      <c r="AM77" s="23"/>
      <c r="AN77" s="23"/>
      <c r="AO77" s="23"/>
      <c r="AP77" s="23"/>
      <c r="AQ77" s="23"/>
      <c r="AR77" s="23"/>
      <c r="AS77" s="23"/>
      <c r="AT77" s="23"/>
      <c r="AU77" s="23"/>
    </row>
    <row r="78" spans="1:47" x14ac:dyDescent="0.25">
      <c r="B78"/>
      <c r="C78"/>
      <c r="D78"/>
      <c r="E78"/>
      <c r="F78"/>
      <c r="G78"/>
      <c r="H78"/>
      <c r="I78"/>
      <c r="J78"/>
      <c r="K78"/>
      <c r="L78"/>
      <c r="M78"/>
      <c r="N78"/>
      <c r="O78"/>
      <c r="P78"/>
      <c r="Q78"/>
      <c r="R78"/>
      <c r="S78"/>
      <c r="T78"/>
      <c r="U78"/>
      <c r="V78"/>
      <c r="W78"/>
      <c r="X78"/>
      <c r="Y78"/>
      <c r="Z78"/>
      <c r="AA78"/>
      <c r="AB78"/>
      <c r="AC78"/>
      <c r="AD78"/>
      <c r="AE78"/>
      <c r="AF78"/>
      <c r="AG78"/>
      <c r="AH78"/>
      <c r="AI78"/>
      <c r="AJ78"/>
      <c r="AK78"/>
      <c r="AL78" s="23"/>
      <c r="AM78" s="23"/>
      <c r="AN78" s="23"/>
      <c r="AQ78" s="23"/>
      <c r="AR78" s="23"/>
      <c r="AS78" s="23"/>
      <c r="AT78" s="23"/>
      <c r="AU78" s="23"/>
    </row>
    <row r="79" spans="1:47" x14ac:dyDescent="0.25">
      <c r="B79"/>
      <c r="C79"/>
      <c r="D79"/>
      <c r="E79"/>
      <c r="F79"/>
      <c r="G79"/>
      <c r="H79"/>
      <c r="I79"/>
      <c r="J79"/>
      <c r="K79"/>
      <c r="L79"/>
      <c r="M79"/>
      <c r="N79"/>
      <c r="O79"/>
      <c r="P79"/>
      <c r="Q79"/>
      <c r="R79"/>
      <c r="S79"/>
      <c r="T79"/>
      <c r="U79"/>
      <c r="V79"/>
      <c r="W79"/>
      <c r="X79"/>
      <c r="Y79"/>
      <c r="Z79"/>
      <c r="AA79"/>
      <c r="AB79"/>
      <c r="AC79"/>
      <c r="AD79"/>
      <c r="AE79"/>
      <c r="AF79"/>
      <c r="AG79"/>
      <c r="AH79"/>
      <c r="AI79"/>
      <c r="AJ79"/>
      <c r="AK79"/>
      <c r="AL79" s="23"/>
      <c r="AM79" s="23"/>
      <c r="AN79" s="23"/>
      <c r="AQ79" s="23"/>
      <c r="AR79" s="23"/>
      <c r="AS79" s="23"/>
      <c r="AT79" s="23"/>
      <c r="AU79" s="23"/>
    </row>
    <row r="80" spans="1:47" x14ac:dyDescent="0.25">
      <c r="B80"/>
      <c r="C80"/>
      <c r="D80"/>
      <c r="E80"/>
      <c r="F80"/>
      <c r="G80"/>
      <c r="H80"/>
      <c r="I80"/>
      <c r="J80"/>
      <c r="K80"/>
      <c r="L80"/>
      <c r="M80"/>
      <c r="N80"/>
      <c r="O80"/>
      <c r="P80"/>
      <c r="Q80"/>
      <c r="R80"/>
      <c r="S80"/>
      <c r="T80"/>
      <c r="U80"/>
      <c r="V80"/>
      <c r="W80"/>
      <c r="X80"/>
      <c r="Y80"/>
      <c r="Z80"/>
      <c r="AA80"/>
      <c r="AB80"/>
      <c r="AC80"/>
      <c r="AD80"/>
      <c r="AE80"/>
      <c r="AF80"/>
      <c r="AG80"/>
      <c r="AH80"/>
      <c r="AI80"/>
      <c r="AJ80"/>
      <c r="AK80"/>
      <c r="AL80" s="23"/>
      <c r="AM80" s="23"/>
      <c r="AN80" s="23"/>
      <c r="AQ80" s="23"/>
      <c r="AR80" s="23"/>
      <c r="AS80" s="23"/>
      <c r="AT80" s="23"/>
      <c r="AU80" s="23"/>
    </row>
    <row r="81" spans="38:47" x14ac:dyDescent="0.25">
      <c r="AL81" s="25"/>
      <c r="AM81" s="25"/>
      <c r="AN81" s="23"/>
      <c r="AQ81" s="23"/>
      <c r="AR81" s="23"/>
      <c r="AS81" s="23"/>
      <c r="AT81" s="23"/>
      <c r="AU81" s="23"/>
    </row>
    <row r="82" spans="38:47" x14ac:dyDescent="0.25">
      <c r="AL82" s="25"/>
      <c r="AM82" s="25"/>
      <c r="AN82" s="23"/>
      <c r="AQ82" s="23"/>
      <c r="AR82" s="23"/>
      <c r="AS82" s="23"/>
      <c r="AT82" s="23"/>
      <c r="AU82" s="23"/>
    </row>
    <row r="83" spans="38:47" x14ac:dyDescent="0.25">
      <c r="AL83" s="25"/>
      <c r="AM83" s="25"/>
      <c r="AN83" s="23"/>
      <c r="AQ83" s="23"/>
      <c r="AR83" s="23"/>
      <c r="AS83" s="23"/>
      <c r="AT83" s="23"/>
      <c r="AU83" s="23"/>
    </row>
    <row r="84" spans="38:47" x14ac:dyDescent="0.25">
      <c r="AL84" s="25"/>
      <c r="AM84" s="25"/>
      <c r="AN84" s="23"/>
      <c r="AQ84" s="23"/>
      <c r="AR84" s="23"/>
      <c r="AS84" s="23"/>
      <c r="AT84" s="23"/>
      <c r="AU84" s="23"/>
    </row>
    <row r="85" spans="38:47" x14ac:dyDescent="0.25">
      <c r="AL85" s="25"/>
      <c r="AM85" s="25"/>
      <c r="AN85" s="23"/>
      <c r="AQ85" s="23"/>
      <c r="AR85" s="23"/>
      <c r="AS85" s="23"/>
      <c r="AT85" s="23"/>
      <c r="AU85" s="23"/>
    </row>
    <row r="86" spans="38:47" x14ac:dyDescent="0.25">
      <c r="AL86" s="25"/>
      <c r="AM86" s="25"/>
      <c r="AN86" s="23"/>
      <c r="AQ86" s="23"/>
      <c r="AR86" s="23"/>
      <c r="AS86" s="23"/>
      <c r="AT86" s="23"/>
      <c r="AU86" s="23"/>
    </row>
    <row r="87" spans="38:47" x14ac:dyDescent="0.25">
      <c r="AL87" s="25"/>
      <c r="AM87" s="25"/>
      <c r="AN87" s="23"/>
      <c r="AQ87" s="23"/>
      <c r="AR87" s="23"/>
      <c r="AS87" s="23"/>
      <c r="AT87" s="23"/>
      <c r="AU87" s="23"/>
    </row>
    <row r="88" spans="38:47" x14ac:dyDescent="0.25">
      <c r="AL88" s="25"/>
      <c r="AM88" s="25"/>
      <c r="AN88" s="23"/>
      <c r="AQ88" s="23"/>
      <c r="AR88" s="23"/>
      <c r="AS88" s="23"/>
      <c r="AT88" s="23"/>
      <c r="AU88" s="23"/>
    </row>
    <row r="89" spans="38:47" x14ac:dyDescent="0.25">
      <c r="AL89" s="25"/>
      <c r="AM89" s="25"/>
      <c r="AN89" s="23"/>
      <c r="AQ89" s="23"/>
      <c r="AR89" s="23"/>
      <c r="AS89" s="23"/>
      <c r="AT89" s="23"/>
      <c r="AU89" s="23"/>
    </row>
    <row r="90" spans="38:47" x14ac:dyDescent="0.25">
      <c r="AL90" s="25"/>
      <c r="AM90" s="25"/>
      <c r="AN90" s="23"/>
      <c r="AQ90" s="23"/>
      <c r="AR90" s="23"/>
      <c r="AS90" s="23"/>
      <c r="AT90" s="23"/>
      <c r="AU90" s="23"/>
    </row>
    <row r="91" spans="38:47" x14ac:dyDescent="0.25">
      <c r="AL91" s="25"/>
      <c r="AM91" s="25"/>
      <c r="AN91" s="23"/>
      <c r="AQ91" s="23"/>
      <c r="AR91" s="23"/>
      <c r="AS91" s="23"/>
      <c r="AT91" s="23"/>
      <c r="AU91" s="23"/>
    </row>
    <row r="92" spans="38:47" x14ac:dyDescent="0.25">
      <c r="AL92" s="25"/>
      <c r="AM92" s="25"/>
      <c r="AN92" s="23"/>
      <c r="AQ92" s="23"/>
      <c r="AR92" s="23"/>
      <c r="AS92" s="23"/>
      <c r="AT92" s="23"/>
      <c r="AU92" s="23"/>
    </row>
    <row r="93" spans="38:47" x14ac:dyDescent="0.25">
      <c r="AL93" s="25"/>
      <c r="AM93" s="25"/>
      <c r="AN93" s="23"/>
      <c r="AQ93" s="23"/>
      <c r="AR93" s="23"/>
      <c r="AS93" s="23"/>
      <c r="AT93" s="23"/>
      <c r="AU93" s="23"/>
    </row>
    <row r="94" spans="38:47" x14ac:dyDescent="0.25">
      <c r="AL94" s="25"/>
      <c r="AM94" s="25"/>
      <c r="AN94" s="23"/>
      <c r="AQ94" s="23"/>
      <c r="AR94" s="23"/>
      <c r="AS94" s="23"/>
      <c r="AT94" s="23"/>
      <c r="AU94" s="23"/>
    </row>
    <row r="95" spans="38:47" x14ac:dyDescent="0.25">
      <c r="AL95" s="25"/>
      <c r="AM95" s="25"/>
      <c r="AN95" s="23"/>
      <c r="AQ95" s="23"/>
      <c r="AR95" s="23"/>
      <c r="AS95" s="23"/>
      <c r="AT95" s="23"/>
      <c r="AU95" s="23"/>
    </row>
  </sheetData>
  <mergeCells count="93">
    <mergeCell ref="AI73:AK73"/>
    <mergeCell ref="AL73:AN73"/>
    <mergeCell ref="AO73:AQ73"/>
    <mergeCell ref="AR73:AT73"/>
    <mergeCell ref="AO72:AQ72"/>
    <mergeCell ref="AR72:AT72"/>
    <mergeCell ref="AI74:AK74"/>
    <mergeCell ref="AL74:AN74"/>
    <mergeCell ref="Q74:S74"/>
    <mergeCell ref="T74:V74"/>
    <mergeCell ref="W74:Y74"/>
    <mergeCell ref="Z74:AB74"/>
    <mergeCell ref="AC74:AE74"/>
    <mergeCell ref="AF74:AH74"/>
    <mergeCell ref="AC72:AE72"/>
    <mergeCell ref="AC73:AE73"/>
    <mergeCell ref="AF73:AH73"/>
    <mergeCell ref="AF72:AH72"/>
    <mergeCell ref="Q72:S72"/>
    <mergeCell ref="T72:V72"/>
    <mergeCell ref="W72:Y72"/>
    <mergeCell ref="Z72:AB72"/>
    <mergeCell ref="AO74:AQ74"/>
    <mergeCell ref="AR74:AT74"/>
    <mergeCell ref="B73:D73"/>
    <mergeCell ref="E73:G73"/>
    <mergeCell ref="H73:J73"/>
    <mergeCell ref="K73:M73"/>
    <mergeCell ref="N73:P73"/>
    <mergeCell ref="Q73:S73"/>
    <mergeCell ref="T73:V73"/>
    <mergeCell ref="W73:Y73"/>
    <mergeCell ref="Z73:AB73"/>
    <mergeCell ref="B74:D74"/>
    <mergeCell ref="E74:G74"/>
    <mergeCell ref="H74:J74"/>
    <mergeCell ref="K74:M74"/>
    <mergeCell ref="N74:P74"/>
    <mergeCell ref="AL6:AN6"/>
    <mergeCell ref="AO6:AQ6"/>
    <mergeCell ref="AR6:AT6"/>
    <mergeCell ref="N7:P7"/>
    <mergeCell ref="N8:P8"/>
    <mergeCell ref="W6:Y6"/>
    <mergeCell ref="Z6:AB6"/>
    <mergeCell ref="AC6:AE6"/>
    <mergeCell ref="AF6:AH6"/>
    <mergeCell ref="AI6:AK6"/>
    <mergeCell ref="N6:P6"/>
    <mergeCell ref="Q6:S6"/>
    <mergeCell ref="T6:V6"/>
    <mergeCell ref="AO7:AQ7"/>
    <mergeCell ref="AO8:AQ8"/>
    <mergeCell ref="AR7:AT7"/>
    <mergeCell ref="AI7:AK7"/>
    <mergeCell ref="AI8:AK8"/>
    <mergeCell ref="AI72:AK72"/>
    <mergeCell ref="AL7:AN7"/>
    <mergeCell ref="AL8:AN8"/>
    <mergeCell ref="AL72:AN72"/>
    <mergeCell ref="Z8:AB8"/>
    <mergeCell ref="AC8:AE8"/>
    <mergeCell ref="A9:AT9"/>
    <mergeCell ref="AF8:AH8"/>
    <mergeCell ref="T8:V8"/>
    <mergeCell ref="W8:Y8"/>
    <mergeCell ref="K8:M8"/>
    <mergeCell ref="B8:D8"/>
    <mergeCell ref="AR8:AT8"/>
    <mergeCell ref="AC7:AE7"/>
    <mergeCell ref="AF7:AH7"/>
    <mergeCell ref="H7:J7"/>
    <mergeCell ref="Q7:S7"/>
    <mergeCell ref="Z7:AB7"/>
    <mergeCell ref="T7:V7"/>
    <mergeCell ref="W7:Y7"/>
    <mergeCell ref="K7:M7"/>
    <mergeCell ref="B72:D72"/>
    <mergeCell ref="E6:G6"/>
    <mergeCell ref="E8:G8"/>
    <mergeCell ref="E2:X4"/>
    <mergeCell ref="B4:C4"/>
    <mergeCell ref="E7:G7"/>
    <mergeCell ref="H6:J6"/>
    <mergeCell ref="K6:M6"/>
    <mergeCell ref="B7:D7"/>
    <mergeCell ref="B6:D6"/>
    <mergeCell ref="H8:J8"/>
    <mergeCell ref="Q8:S8"/>
    <mergeCell ref="E72:G72"/>
    <mergeCell ref="H72:J72"/>
    <mergeCell ref="K72:M72"/>
    <mergeCell ref="N72:P72"/>
  </mergeCells>
  <dataValidations count="3">
    <dataValidation type="whole" allowBlank="1" showInputMessage="1" showErrorMessage="1" sqref="B4:C4">
      <formula1>0</formula1>
      <formula2>25</formula2>
    </dataValidation>
    <dataValidation type="whole" operator="equal" allowBlank="1" showInputMessage="1" showErrorMessage="1" sqref="T15 W15 Z15 AC15 AF15 B15 AI15 AL15 AO15 AR15 E15 H15 K15 N15 Q15">
      <formula1>0</formula1>
    </dataValidation>
    <dataValidation type="whole" operator="equal" allowBlank="1" showInputMessage="1" showErrorMessage="1" error="Enter a number 1 to verify compliance." sqref="C50:AT55 B12:AT14 C16:AT22 C24:AT43 C57:AT58 C45:AT48 B16:B70 C60:AT70">
      <formula1>1</formula1>
    </dataValidation>
  </dataValidations>
  <pageMargins left="0.7" right="0.7" top="0.75" bottom="0.75" header="0.3" footer="0.3"/>
  <pageSetup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25"/>
  <sheetViews>
    <sheetView tabSelected="1" topLeftCell="A16" zoomScaleNormal="100" workbookViewId="0">
      <selection activeCell="B3" sqref="B3:D3"/>
    </sheetView>
  </sheetViews>
  <sheetFormatPr defaultRowHeight="15" x14ac:dyDescent="0.25"/>
  <cols>
    <col min="1" max="1" width="51.5703125" customWidth="1"/>
    <col min="2" max="46" width="3.7109375" customWidth="1"/>
    <col min="48" max="48" width="0" hidden="1" customWidth="1"/>
  </cols>
  <sheetData>
    <row r="1" spans="1:48" ht="15.75" thickBot="1" x14ac:dyDescent="0.3">
      <c r="A1" s="11" t="s">
        <v>23</v>
      </c>
      <c r="B1" s="203"/>
      <c r="C1" s="204"/>
      <c r="D1" s="204"/>
      <c r="E1" s="203"/>
      <c r="F1" s="204"/>
      <c r="G1" s="204"/>
      <c r="H1" s="203"/>
      <c r="I1" s="204"/>
      <c r="J1" s="204"/>
      <c r="K1" s="203"/>
      <c r="L1" s="204"/>
      <c r="M1" s="204"/>
      <c r="N1" s="203"/>
      <c r="O1" s="204"/>
      <c r="P1" s="204"/>
      <c r="Q1" s="203"/>
      <c r="R1" s="204"/>
      <c r="S1" s="204"/>
      <c r="T1" s="203"/>
      <c r="U1" s="204"/>
      <c r="V1" s="204"/>
      <c r="W1" s="203"/>
      <c r="X1" s="204"/>
      <c r="Y1" s="204"/>
      <c r="Z1" s="203"/>
      <c r="AA1" s="204"/>
      <c r="AB1" s="204"/>
      <c r="AC1" s="203"/>
      <c r="AD1" s="204"/>
      <c r="AE1" s="204"/>
      <c r="AF1" s="203"/>
      <c r="AG1" s="204"/>
      <c r="AH1" s="204"/>
      <c r="AI1" s="203"/>
      <c r="AJ1" s="204"/>
      <c r="AK1" s="204"/>
      <c r="AL1" s="203"/>
      <c r="AM1" s="204"/>
      <c r="AN1" s="204"/>
      <c r="AO1" s="203"/>
      <c r="AP1" s="204"/>
      <c r="AQ1" s="204"/>
      <c r="AR1" s="203"/>
      <c r="AS1" s="204"/>
      <c r="AT1" s="218"/>
    </row>
    <row r="2" spans="1:48" ht="15.75" thickBot="1" x14ac:dyDescent="0.3">
      <c r="A2" s="12" t="s">
        <v>24</v>
      </c>
      <c r="B2" s="210">
        <v>1</v>
      </c>
      <c r="C2" s="211"/>
      <c r="D2" s="211"/>
      <c r="E2" s="210" t="s">
        <v>30</v>
      </c>
      <c r="F2" s="211"/>
      <c r="G2" s="211"/>
      <c r="H2" s="210" t="s">
        <v>31</v>
      </c>
      <c r="I2" s="211"/>
      <c r="J2" s="211"/>
      <c r="K2" s="210" t="s">
        <v>32</v>
      </c>
      <c r="L2" s="211"/>
      <c r="M2" s="211"/>
      <c r="N2" s="210" t="s">
        <v>33</v>
      </c>
      <c r="O2" s="211"/>
      <c r="P2" s="211"/>
      <c r="Q2" s="210" t="s">
        <v>34</v>
      </c>
      <c r="R2" s="211"/>
      <c r="S2" s="211"/>
      <c r="T2" s="210" t="s">
        <v>35</v>
      </c>
      <c r="U2" s="211"/>
      <c r="V2" s="211"/>
      <c r="W2" s="210" t="s">
        <v>36</v>
      </c>
      <c r="X2" s="211"/>
      <c r="Y2" s="211"/>
      <c r="Z2" s="210" t="s">
        <v>37</v>
      </c>
      <c r="AA2" s="211"/>
      <c r="AB2" s="211"/>
      <c r="AC2" s="210" t="s">
        <v>38</v>
      </c>
      <c r="AD2" s="211"/>
      <c r="AE2" s="211"/>
      <c r="AF2" s="210" t="s">
        <v>17</v>
      </c>
      <c r="AG2" s="211"/>
      <c r="AH2" s="211"/>
      <c r="AI2" s="210" t="s">
        <v>18</v>
      </c>
      <c r="AJ2" s="211"/>
      <c r="AK2" s="211"/>
      <c r="AL2" s="210" t="s">
        <v>39</v>
      </c>
      <c r="AM2" s="211"/>
      <c r="AN2" s="211"/>
      <c r="AO2" s="210" t="s">
        <v>19</v>
      </c>
      <c r="AP2" s="211"/>
      <c r="AQ2" s="211"/>
      <c r="AR2" s="210" t="s">
        <v>20</v>
      </c>
      <c r="AS2" s="211"/>
      <c r="AT2" s="219"/>
    </row>
    <row r="3" spans="1:48" ht="114.75" customHeight="1" x14ac:dyDescent="0.25">
      <c r="A3" s="105" t="s">
        <v>25</v>
      </c>
      <c r="B3" s="205"/>
      <c r="C3" s="206"/>
      <c r="D3" s="206"/>
      <c r="E3" s="205"/>
      <c r="F3" s="206"/>
      <c r="G3" s="206"/>
      <c r="H3" s="205"/>
      <c r="I3" s="206"/>
      <c r="J3" s="206"/>
      <c r="K3" s="205"/>
      <c r="L3" s="206"/>
      <c r="M3" s="206"/>
      <c r="N3" s="205"/>
      <c r="O3" s="206"/>
      <c r="P3" s="206"/>
      <c r="Q3" s="205"/>
      <c r="R3" s="206"/>
      <c r="S3" s="206"/>
      <c r="T3" s="205"/>
      <c r="U3" s="206"/>
      <c r="V3" s="206"/>
      <c r="W3" s="205"/>
      <c r="X3" s="206"/>
      <c r="Y3" s="206"/>
      <c r="Z3" s="205"/>
      <c r="AA3" s="206"/>
      <c r="AB3" s="206"/>
      <c r="AC3" s="205"/>
      <c r="AD3" s="206"/>
      <c r="AE3" s="206"/>
      <c r="AF3" s="205"/>
      <c r="AG3" s="206"/>
      <c r="AH3" s="206"/>
      <c r="AI3" s="205"/>
      <c r="AJ3" s="206"/>
      <c r="AK3" s="206"/>
      <c r="AL3" s="205"/>
      <c r="AM3" s="206"/>
      <c r="AN3" s="206"/>
      <c r="AO3" s="205"/>
      <c r="AP3" s="206"/>
      <c r="AQ3" s="206"/>
      <c r="AR3" s="205"/>
      <c r="AS3" s="206"/>
      <c r="AT3" s="227"/>
    </row>
    <row r="4" spans="1:48" ht="30" x14ac:dyDescent="0.25">
      <c r="A4" s="169" t="s">
        <v>114</v>
      </c>
      <c r="B4" s="104">
        <f>IF('Totals from field assessment'!C14=0, AV6,AV5)</f>
        <v>1</v>
      </c>
      <c r="C4" s="136">
        <f>IF(B4=0,AV6,AV5)</f>
        <v>0</v>
      </c>
      <c r="D4" s="167"/>
      <c r="E4" s="168">
        <f>IF('Totals from field assessment'!F14=0, AV6,AV5)</f>
        <v>1</v>
      </c>
      <c r="F4" s="136">
        <f>IF(E4=0,AV6,AV5)</f>
        <v>0</v>
      </c>
      <c r="G4" s="167"/>
      <c r="H4" s="104">
        <f>IF('Totals from field assessment'!I14=0, AV6,AV5)</f>
        <v>1</v>
      </c>
      <c r="I4" s="136">
        <f>IF(H4=0,AV6,AV5)</f>
        <v>0</v>
      </c>
      <c r="J4" s="167"/>
      <c r="K4" s="168">
        <f>IF('Totals from field assessment'!L14=0, AV6,AV5)</f>
        <v>1</v>
      </c>
      <c r="L4" s="136">
        <f>IF(K4=0,AV6,AV5)</f>
        <v>0</v>
      </c>
      <c r="M4" s="167"/>
      <c r="N4" s="104">
        <f>IF('Totals from field assessment'!O14=0, AV6,AV5)</f>
        <v>1</v>
      </c>
      <c r="O4" s="136">
        <f>IF(N4=0,AV6,AV5)</f>
        <v>0</v>
      </c>
      <c r="P4" s="167"/>
      <c r="Q4" s="168">
        <f>IF('Totals from field assessment'!R14=0, AV6,AV5)</f>
        <v>1</v>
      </c>
      <c r="R4" s="136">
        <f>IF(Q4=0,AV6,AV5)</f>
        <v>0</v>
      </c>
      <c r="S4" s="167"/>
      <c r="T4" s="104">
        <f>IF('Totals from field assessment'!U14=0, AV6,AV5)</f>
        <v>1</v>
      </c>
      <c r="U4" s="136">
        <f>IF(T4=0,AV6,AV5)</f>
        <v>0</v>
      </c>
      <c r="V4" s="167"/>
      <c r="W4" s="168">
        <f>IF('Totals from field assessment'!X14=0, AV6,AV5)</f>
        <v>1</v>
      </c>
      <c r="X4" s="136">
        <f>IF(W4=0,AV6,AV5)</f>
        <v>0</v>
      </c>
      <c r="Y4" s="167"/>
      <c r="Z4" s="104">
        <f>IF('Totals from field assessment'!AA14=0, AV6,AV5)</f>
        <v>1</v>
      </c>
      <c r="AA4" s="136">
        <f>IF(Z4=0,AV6,AV5)</f>
        <v>0</v>
      </c>
      <c r="AB4" s="167"/>
      <c r="AC4" s="168">
        <f>IF('Totals from field assessment'!AD14=0, AV6,AV5)</f>
        <v>1</v>
      </c>
      <c r="AD4" s="136">
        <f>IF(AC4=0,AV6,AV5)</f>
        <v>0</v>
      </c>
      <c r="AE4" s="167"/>
      <c r="AF4" s="104">
        <f>IF('Totals from field assessment'!AG14=0, AV6,AV5)</f>
        <v>1</v>
      </c>
      <c r="AG4" s="136">
        <f>IF(AF4=0,AV6,AV5)</f>
        <v>0</v>
      </c>
      <c r="AH4" s="167"/>
      <c r="AI4" s="168">
        <f>IF('Totals from field assessment'!AJ14=0, AV6,AV5)</f>
        <v>1</v>
      </c>
      <c r="AJ4" s="136">
        <f>IF(AI4=0,AV6,AV5)</f>
        <v>0</v>
      </c>
      <c r="AK4" s="167"/>
      <c r="AL4" s="104">
        <f>IF('Totals from field assessment'!AM14=0, AV6,AV5)</f>
        <v>1</v>
      </c>
      <c r="AM4" s="136">
        <f>IF(AL4=0,AV6,AV5)</f>
        <v>0</v>
      </c>
      <c r="AN4" s="167"/>
      <c r="AO4" s="168">
        <f>IF('Totals from field assessment'!AP14=0, AV6,AV5)</f>
        <v>1</v>
      </c>
      <c r="AP4" s="136">
        <f>IF(AO4=0,AV6,AV5)</f>
        <v>0</v>
      </c>
      <c r="AQ4" s="167"/>
      <c r="AR4" s="104">
        <f>IF('Totals from field assessment'!AS14=0, AV6,AV5)</f>
        <v>1</v>
      </c>
      <c r="AS4" s="136">
        <f>IF(AR4=0,AV6,AV5)</f>
        <v>0</v>
      </c>
      <c r="AT4" s="167"/>
    </row>
    <row r="5" spans="1:48" ht="60.75" customHeight="1" x14ac:dyDescent="0.25">
      <c r="A5" s="169" t="s">
        <v>103</v>
      </c>
      <c r="B5" s="104">
        <f>IF(SUM('Totals from field assessment'!C12+'Totals from field assessment'!C13)=0, AV6,AV5)</f>
        <v>1</v>
      </c>
      <c r="C5" s="135">
        <f>IF(B5=1,AV5,AV6)</f>
        <v>0</v>
      </c>
      <c r="D5" s="57"/>
      <c r="E5" s="104">
        <f>IF(SUM('Totals from field assessment'!F12+'Totals from field assessment'!F13)=0, AV6,AV5)</f>
        <v>1</v>
      </c>
      <c r="F5" s="135">
        <f>IF(E5=1,AV5,AV6)</f>
        <v>0</v>
      </c>
      <c r="G5" s="57"/>
      <c r="H5" s="104">
        <f>IF(SUM('Totals from field assessment'!I12+'Totals from field assessment'!I13)=0, AV6,AV5)</f>
        <v>1</v>
      </c>
      <c r="I5" s="135">
        <f>IF(H5=1,AV5,AV6)</f>
        <v>0</v>
      </c>
      <c r="J5" s="57"/>
      <c r="K5" s="104">
        <f>IF(SUM('Totals from field assessment'!L12+'Totals from field assessment'!L13)=0, AV6,AV5)</f>
        <v>1</v>
      </c>
      <c r="L5" s="135">
        <f>IF(K5=1,AV5,AV6)</f>
        <v>0</v>
      </c>
      <c r="M5" s="57"/>
      <c r="N5" s="104">
        <f>IF(SUM('Totals from field assessment'!O12+'Totals from field assessment'!O13)=0, AV6,AV5)</f>
        <v>1</v>
      </c>
      <c r="O5" s="135">
        <f>IF(N5=1,AV5,AV6)</f>
        <v>0</v>
      </c>
      <c r="P5" s="57"/>
      <c r="Q5" s="104">
        <f>IF(SUM('Totals from field assessment'!R12+'Totals from field assessment'!R13)=0, AV6,AV5)</f>
        <v>1</v>
      </c>
      <c r="R5" s="135">
        <f>IF(Q5=1,AV5,AV6)</f>
        <v>0</v>
      </c>
      <c r="S5" s="57"/>
      <c r="T5" s="104">
        <f>IF(SUM('Totals from field assessment'!U12+'Totals from field assessment'!U13)=0, AV6,AV5)</f>
        <v>1</v>
      </c>
      <c r="U5" s="135">
        <f>IF(T5=1,AV5,AV6)</f>
        <v>0</v>
      </c>
      <c r="V5" s="57"/>
      <c r="W5" s="104">
        <f>IF(SUM('Totals from field assessment'!X12+'Totals from field assessment'!X13)=0, AV6,AV5)</f>
        <v>1</v>
      </c>
      <c r="X5" s="135">
        <f>IF(W5=1,AV5,AV6)</f>
        <v>0</v>
      </c>
      <c r="Y5" s="57"/>
      <c r="Z5" s="104">
        <f>IF(SUM('Totals from field assessment'!AA12+'Totals from field assessment'!AA13)=0, AV6,AV5)</f>
        <v>1</v>
      </c>
      <c r="AA5" s="135">
        <f>IF(Z5=1,AV5,AV6)</f>
        <v>0</v>
      </c>
      <c r="AB5" s="57"/>
      <c r="AC5" s="104">
        <f>IF(SUM('Totals from field assessment'!AD12+'Totals from field assessment'!AD13)=0, AV6,AV5)</f>
        <v>1</v>
      </c>
      <c r="AD5" s="135">
        <f>IF(AC5=1,AV5,AV6)</f>
        <v>0</v>
      </c>
      <c r="AE5" s="57"/>
      <c r="AF5" s="104">
        <f>IF(SUM('Totals from field assessment'!AG12+'Totals from field assessment'!AG13)=0, AV6,AV5)</f>
        <v>1</v>
      </c>
      <c r="AG5" s="135">
        <f>IF(AF5=1,AV5,AV6)</f>
        <v>0</v>
      </c>
      <c r="AH5" s="57"/>
      <c r="AI5" s="104">
        <f>IF(SUM('Totals from field assessment'!AJ12+'Totals from field assessment'!AJ13)=0, AV6,AV5)</f>
        <v>1</v>
      </c>
      <c r="AJ5" s="135">
        <f>IF(AI5=1,AV5,AV6)</f>
        <v>0</v>
      </c>
      <c r="AK5" s="57"/>
      <c r="AL5" s="104">
        <f>IF(SUM('Totals from field assessment'!AM12+'Totals from field assessment'!AM13)=0, AV6,AV5)</f>
        <v>1</v>
      </c>
      <c r="AM5" s="135">
        <f>IF(AL5=1,AV5,AV6)</f>
        <v>0</v>
      </c>
      <c r="AN5" s="57"/>
      <c r="AO5" s="104">
        <f>IF(SUM('Totals from field assessment'!AP12+'Totals from field assessment'!AP13)=0, AV6,AV5)</f>
        <v>1</v>
      </c>
      <c r="AP5" s="135">
        <f>IF(AO5=1,AV5,AV6)</f>
        <v>0</v>
      </c>
      <c r="AQ5" s="57"/>
      <c r="AR5" s="104">
        <f>IF(SUM('Totals from field assessment'!AS12+'Totals from field assessment'!AS13)=0, AV6,AV5)</f>
        <v>1</v>
      </c>
      <c r="AS5" s="135">
        <f>IF(AR5=1,AV5,AV6)</f>
        <v>0</v>
      </c>
      <c r="AT5" s="57"/>
      <c r="AV5">
        <v>0</v>
      </c>
    </row>
    <row r="6" spans="1:48" ht="75" x14ac:dyDescent="0.25">
      <c r="A6" s="169" t="s">
        <v>115</v>
      </c>
      <c r="B6" s="104">
        <f>IF('Totals from field assessment'!C66=0, AV6,AV5)</f>
        <v>0</v>
      </c>
      <c r="C6" s="135">
        <f>IF(B6=1,AV5,AV6)</f>
        <v>1</v>
      </c>
      <c r="D6" s="167"/>
      <c r="E6" s="104">
        <f>IF('Totals from field assessment'!F66=0, AV6,AV5)</f>
        <v>1</v>
      </c>
      <c r="F6" s="135">
        <f>IF(E6=1,AV5,AV6)</f>
        <v>0</v>
      </c>
      <c r="G6" s="57"/>
      <c r="H6" s="104">
        <f>IF('Totals from field assessment'!I66=0, AV6,AV5)</f>
        <v>1</v>
      </c>
      <c r="I6" s="135">
        <f>IF(H6=1,AV5,AV6)</f>
        <v>0</v>
      </c>
      <c r="J6" s="167"/>
      <c r="K6" s="104">
        <f>IF('Totals from field assessment'!L66=0, AV6,AV5)</f>
        <v>1</v>
      </c>
      <c r="L6" s="135">
        <f>IF(K6=1,AV5,AV6)</f>
        <v>0</v>
      </c>
      <c r="M6" s="167"/>
      <c r="N6" s="104">
        <f>IF('Totals from field assessment'!O66=0, AV6,AV5)</f>
        <v>1</v>
      </c>
      <c r="O6" s="135">
        <f>IF(N6=1,AV5,AV6)</f>
        <v>0</v>
      </c>
      <c r="P6" s="167"/>
      <c r="Q6" s="104">
        <f>IF('Totals from field assessment'!R66=0, AV6,AV5)</f>
        <v>1</v>
      </c>
      <c r="R6" s="135">
        <f>IF(Q6=1,AV5,AV6)</f>
        <v>0</v>
      </c>
      <c r="S6" s="167"/>
      <c r="T6" s="104">
        <f>IF('Totals from field assessment'!U66=0, AV6,AV5)</f>
        <v>1</v>
      </c>
      <c r="U6" s="135">
        <f>IF(T6=1,AV5,AV6)</f>
        <v>0</v>
      </c>
      <c r="V6" s="167"/>
      <c r="W6" s="104">
        <f>IF('Totals from field assessment'!X66=0, AV6,AV5)</f>
        <v>1</v>
      </c>
      <c r="X6" s="135">
        <f>IF(W6=1,AV5,AV6)</f>
        <v>0</v>
      </c>
      <c r="Y6" s="167"/>
      <c r="Z6" s="104">
        <f>IF('Totals from field assessment'!AA66=0, AV6,AV5)</f>
        <v>1</v>
      </c>
      <c r="AA6" s="135">
        <f>IF(Z6=1,AV5,AV6)</f>
        <v>0</v>
      </c>
      <c r="AB6" s="167"/>
      <c r="AC6" s="104">
        <f>IF('Totals from field assessment'!AD66=0, AV6,AV5)</f>
        <v>1</v>
      </c>
      <c r="AD6" s="135">
        <f>IF(AC6=1,AV5,AV6)</f>
        <v>0</v>
      </c>
      <c r="AE6" s="167"/>
      <c r="AF6" s="104">
        <f>IF('Totals from field assessment'!AG66=0, AV6,AV5)</f>
        <v>1</v>
      </c>
      <c r="AG6" s="135">
        <f>IF(AF6=1,AV5,AV6)</f>
        <v>0</v>
      </c>
      <c r="AH6" s="167"/>
      <c r="AI6" s="104">
        <f>IF('Totals from field assessment'!AJ66=0, AV6,AV5)</f>
        <v>1</v>
      </c>
      <c r="AJ6" s="135">
        <f>IF(AI6=1,AV5,AV6)</f>
        <v>0</v>
      </c>
      <c r="AK6" s="167"/>
      <c r="AL6" s="104">
        <f>IF('Totals from field assessment'!AM66=0, AV6,AV5)</f>
        <v>1</v>
      </c>
      <c r="AM6" s="135">
        <f>IF(AL6=1,AV5,AV6)</f>
        <v>0</v>
      </c>
      <c r="AN6" s="167"/>
      <c r="AO6" s="104">
        <f>IF('Totals from field assessment'!AP66=0, AV6,AV5)</f>
        <v>1</v>
      </c>
      <c r="AP6" s="135">
        <f>IF(AO6=1,AV5,AV6)</f>
        <v>0</v>
      </c>
      <c r="AQ6" s="167"/>
      <c r="AR6" s="104">
        <f>IF('Totals from field assessment'!AS66=0, AV6,AV5)</f>
        <v>1</v>
      </c>
      <c r="AS6" s="135">
        <f>IF(AR6=1,AV5,AV6)</f>
        <v>0</v>
      </c>
      <c r="AT6" s="167"/>
      <c r="AV6">
        <v>1</v>
      </c>
    </row>
    <row r="7" spans="1:48" ht="30" x14ac:dyDescent="0.25">
      <c r="A7" s="169" t="s">
        <v>104</v>
      </c>
      <c r="B7" s="104">
        <f>IF('Totals from field assessment'!C16=0,AV6,AV5)</f>
        <v>1</v>
      </c>
      <c r="C7" s="135">
        <f>IF(B7=1,AV5,AV6)</f>
        <v>0</v>
      </c>
      <c r="D7" s="167"/>
      <c r="E7" s="104">
        <f>IF('Totals from field assessment'!F16=0,'Quality Elements'!AV6,'Quality Elements'!AV5)</f>
        <v>1</v>
      </c>
      <c r="F7" s="135">
        <f>IF(E7=1,AV5,AV6)</f>
        <v>0</v>
      </c>
      <c r="G7" s="167"/>
      <c r="H7" s="104">
        <f>IF('Totals from field assessment'!I16=0,AV6,AV5)</f>
        <v>1</v>
      </c>
      <c r="I7" s="135">
        <f>IF(H7=1,AV5,AV6)</f>
        <v>0</v>
      </c>
      <c r="J7" s="56"/>
      <c r="K7" s="19">
        <f>IF('Totals from field assessment'!L16=0,AV6,AV5)</f>
        <v>1</v>
      </c>
      <c r="L7" s="36">
        <f>IF(K7=1,AV5,AV6)</f>
        <v>0</v>
      </c>
      <c r="M7" s="56"/>
      <c r="N7" s="19">
        <f>IF('Totals from field assessment'!O16=0,AV6,AV5)</f>
        <v>1</v>
      </c>
      <c r="O7" s="36">
        <f>IF(N7=1,AV5,AV6)</f>
        <v>0</v>
      </c>
      <c r="P7" s="56"/>
      <c r="Q7" s="19">
        <f>IF('Totals from field assessment'!R16=0,AV6,AV5)</f>
        <v>1</v>
      </c>
      <c r="R7" s="36">
        <f>IF(Q7=1,AV5,AV6)</f>
        <v>0</v>
      </c>
      <c r="S7" s="56"/>
      <c r="T7" s="19">
        <f>IF('Totals from field assessment'!U16=0,AV6,AV5)</f>
        <v>1</v>
      </c>
      <c r="U7" s="36">
        <f>IF(T7=1,AV5,AV6)</f>
        <v>0</v>
      </c>
      <c r="V7" s="56"/>
      <c r="W7" s="19">
        <f>IF('Totals from field assessment'!X16=0,AV6,AV5)</f>
        <v>1</v>
      </c>
      <c r="X7" s="36">
        <f>IF(W7=1,AV5,AV6)</f>
        <v>0</v>
      </c>
      <c r="Y7" s="56"/>
      <c r="Z7" s="19">
        <f>IF('Totals from field assessment'!AA16=0,AV6,AV5)</f>
        <v>1</v>
      </c>
      <c r="AA7" s="36">
        <f>IF(Z7=1,AV5,AV6)</f>
        <v>0</v>
      </c>
      <c r="AB7" s="56"/>
      <c r="AC7" s="19">
        <f>IF('Totals from field assessment'!AD16=0,AV6,AV5)</f>
        <v>1</v>
      </c>
      <c r="AD7" s="36">
        <f>IF(AC7=1,AV5,AV6)</f>
        <v>0</v>
      </c>
      <c r="AE7" s="56"/>
      <c r="AF7" s="19">
        <f>IF('Totals from field assessment'!AG16=0,AV6,AV5)</f>
        <v>1</v>
      </c>
      <c r="AG7" s="36">
        <f>IF(AF7=1,AV5,AV6)</f>
        <v>0</v>
      </c>
      <c r="AH7" s="56"/>
      <c r="AI7" s="19">
        <f>IF('Totals from field assessment'!AJ16=0,AV6,AV5)</f>
        <v>1</v>
      </c>
      <c r="AJ7" s="36">
        <f>IF(AI7=1,AV5,AV6)</f>
        <v>0</v>
      </c>
      <c r="AK7" s="56"/>
      <c r="AL7" s="19">
        <f>IF('Totals from field assessment'!AM16=0,AV6,AV5)</f>
        <v>1</v>
      </c>
      <c r="AM7" s="36">
        <f>IF(AL7=1,AV5,AV6)</f>
        <v>0</v>
      </c>
      <c r="AN7" s="56"/>
      <c r="AO7" s="19">
        <f>IF('Totals from field assessment'!AP16=0,AV6,AV5)</f>
        <v>1</v>
      </c>
      <c r="AP7" s="36">
        <f>IF(AO7=1,AV5,AV6)</f>
        <v>0</v>
      </c>
      <c r="AQ7" s="56"/>
      <c r="AR7" s="19">
        <f>IF('Totals from field assessment'!AS16=0,AV6,AV5)</f>
        <v>1</v>
      </c>
      <c r="AS7" s="36">
        <f>IF(AR7=1,AV5,AV6)</f>
        <v>0</v>
      </c>
      <c r="AT7" s="57"/>
    </row>
    <row r="8" spans="1:48" ht="45" x14ac:dyDescent="0.25">
      <c r="A8" s="169" t="s">
        <v>116</v>
      </c>
      <c r="B8" s="104">
        <f>IF(SUM('Totals from field assessment'!C24:C48)= 0, AV6,AV5)</f>
        <v>0</v>
      </c>
      <c r="C8" s="135">
        <f>IF(B8=1,AV5,AV6)</f>
        <v>1</v>
      </c>
      <c r="D8" s="56"/>
      <c r="E8" s="19">
        <f>IF(SUM('Totals from field assessment'!F24:F48)= 0, AV6,AV5)</f>
        <v>1</v>
      </c>
      <c r="F8" s="36">
        <f>IF(E8=1,AV5,AV6)</f>
        <v>0</v>
      </c>
      <c r="G8" s="56"/>
      <c r="H8" s="19">
        <f>IF(SUM('Totals from field assessment'!I24:I48)= 0, AV6,AV5)</f>
        <v>1</v>
      </c>
      <c r="I8" s="36">
        <f>IF(H8=1,AV5,AV6)</f>
        <v>0</v>
      </c>
      <c r="J8" s="56"/>
      <c r="K8" s="19">
        <f>IF(SUM('Totals from field assessment'!L24:L48)= 0, AV6,AV5)</f>
        <v>1</v>
      </c>
      <c r="L8" s="36">
        <f>IF(K8=1,AV5,AV6)</f>
        <v>0</v>
      </c>
      <c r="M8" s="56"/>
      <c r="N8" s="19">
        <f>IF(SUM('Totals from field assessment'!O24:O48)= 0, AV6,AV5)</f>
        <v>1</v>
      </c>
      <c r="O8" s="36">
        <f>IF(N8=1,AV5,AV6)</f>
        <v>0</v>
      </c>
      <c r="P8" s="56"/>
      <c r="Q8" s="19">
        <f>IF(SUM('Totals from field assessment'!R24:R48)= 0, AV6,AV5)</f>
        <v>1</v>
      </c>
      <c r="R8" s="36">
        <f>IF(Q8=1,AV5,AV6)</f>
        <v>0</v>
      </c>
      <c r="S8" s="56"/>
      <c r="T8" s="19">
        <f>IF(SUM('Totals from field assessment'!U24:U48)= 0, AV6,AV5)</f>
        <v>1</v>
      </c>
      <c r="U8" s="36">
        <f>IF(T8=1,AV5,AV6)</f>
        <v>0</v>
      </c>
      <c r="V8" s="56"/>
      <c r="W8" s="19">
        <f>IF(SUM('Totals from field assessment'!X24:X48)= 0, AV6,AV5)</f>
        <v>1</v>
      </c>
      <c r="X8" s="36">
        <f>IF(W8=1,AV5,AV6)</f>
        <v>0</v>
      </c>
      <c r="Y8" s="56"/>
      <c r="Z8" s="19">
        <f>IF(SUM('Totals from field assessment'!AA24:AA48)= 0, AV6,AV5)</f>
        <v>1</v>
      </c>
      <c r="AA8" s="36">
        <f>IF(Z8=1,AV5,AV6)</f>
        <v>0</v>
      </c>
      <c r="AB8" s="56"/>
      <c r="AC8" s="19">
        <f>IF(SUM('Totals from field assessment'!AD24:AD48)= 0, AV6,AV5)</f>
        <v>1</v>
      </c>
      <c r="AD8" s="36">
        <f>IF(AC8=1,AV5,AV6)</f>
        <v>0</v>
      </c>
      <c r="AE8" s="56"/>
      <c r="AF8" s="19">
        <f>IF(SUM('Totals from field assessment'!AG24:AG48)= 0, AV6,AV5)</f>
        <v>1</v>
      </c>
      <c r="AG8" s="36">
        <f>IF(AF8=1,AV5,AV6)</f>
        <v>0</v>
      </c>
      <c r="AH8" s="56"/>
      <c r="AI8" s="19">
        <f>IF(SUM('Totals from field assessment'!AJ24:AJ48)= 0, AV6,AV5)</f>
        <v>1</v>
      </c>
      <c r="AJ8" s="36">
        <f>IF(AI8=1,AV5,AV6)</f>
        <v>0</v>
      </c>
      <c r="AK8" s="56"/>
      <c r="AL8" s="19">
        <f>IF(SUM('Totals from field assessment'!AM24:AM48)= 0, AV6,AV5)</f>
        <v>1</v>
      </c>
      <c r="AM8" s="36">
        <f>IF(AL8=1,AV5,AV6)</f>
        <v>0</v>
      </c>
      <c r="AN8" s="56"/>
      <c r="AO8" s="19">
        <f>IF(SUM('Totals from field assessment'!AP24:AP48)= 0, AV6,AV5)</f>
        <v>1</v>
      </c>
      <c r="AP8" s="36">
        <f>IF(AO8=1,AV5,AV6)</f>
        <v>0</v>
      </c>
      <c r="AQ8" s="56"/>
      <c r="AR8" s="19">
        <f>IF(SUM('Totals from field assessment'!AS24:AS48)= 0, AV6,AV5)</f>
        <v>1</v>
      </c>
      <c r="AS8" s="36">
        <f>IF(AR8=1,AV5,AV6)</f>
        <v>0</v>
      </c>
      <c r="AT8" s="57"/>
    </row>
    <row r="9" spans="1:48" ht="30" x14ac:dyDescent="0.25">
      <c r="A9" s="169" t="s">
        <v>105</v>
      </c>
      <c r="B9" s="104">
        <f>IF(SUM('Totals from field assessment'!C17+'Totals from field assessment'!C20)=0, AV6,AV5)</f>
        <v>0</v>
      </c>
      <c r="C9" s="135">
        <f>IF(B9=1,AV5,AV6)</f>
        <v>1</v>
      </c>
      <c r="D9" s="56"/>
      <c r="E9" s="19">
        <f>IF(SUM('Totals from field assessment'!F17+'Totals from field assessment'!F20)=0, AV6,AV5)</f>
        <v>1</v>
      </c>
      <c r="F9" s="36">
        <f>IF(E9=1,AV5,AV6)</f>
        <v>0</v>
      </c>
      <c r="G9" s="56"/>
      <c r="H9" s="19">
        <f>IF(SUM('Totals from field assessment'!I17+'Totals from field assessment'!I20)=0, AV6,AV5)</f>
        <v>1</v>
      </c>
      <c r="I9" s="36">
        <f>IF(H9=1,AV5,AV6)</f>
        <v>0</v>
      </c>
      <c r="J9" s="56"/>
      <c r="K9" s="19">
        <f>IF(SUM('Totals from field assessment'!L17+'Totals from field assessment'!L20)=0, AV6,AV5)</f>
        <v>1</v>
      </c>
      <c r="L9" s="36">
        <f>IF(K9=1,AV5,AV6)</f>
        <v>0</v>
      </c>
      <c r="M9" s="56"/>
      <c r="N9" s="19">
        <f>IF(SUM('Totals from field assessment'!O17+'Totals from field assessment'!O20)=0, AV6,AV5)</f>
        <v>1</v>
      </c>
      <c r="O9" s="36">
        <f>IF(N9=1,AV5,AV6)</f>
        <v>0</v>
      </c>
      <c r="P9" s="56"/>
      <c r="Q9" s="19">
        <f>IF(SUM('Totals from field assessment'!R17+'Totals from field assessment'!R20)=0, AV6,AV5)</f>
        <v>1</v>
      </c>
      <c r="R9" s="36">
        <f>IF(Q9=1,AV5,AV6)</f>
        <v>0</v>
      </c>
      <c r="S9" s="56"/>
      <c r="T9" s="19">
        <f>IF(SUM('Totals from field assessment'!U17+'Totals from field assessment'!U20)=0, AV6,AV5)</f>
        <v>1</v>
      </c>
      <c r="U9" s="36">
        <f>IF(T9=1,AV5,AV6)</f>
        <v>0</v>
      </c>
      <c r="V9" s="56"/>
      <c r="W9" s="19">
        <f>IF(SUM('Totals from field assessment'!X17+'Totals from field assessment'!X20)=0, AV6,AV5)</f>
        <v>1</v>
      </c>
      <c r="X9" s="36">
        <f>IF(W9=1,AV5,AV6)</f>
        <v>0</v>
      </c>
      <c r="Y9" s="56"/>
      <c r="Z9" s="19">
        <f>IF(SUM('Totals from field assessment'!AA17+'Totals from field assessment'!AA20)=0, AV6,AV5)</f>
        <v>1</v>
      </c>
      <c r="AA9" s="36">
        <f>IF(Z9=1,AV5,AV6)</f>
        <v>0</v>
      </c>
      <c r="AB9" s="56"/>
      <c r="AC9" s="19">
        <f>IF(SUM('Totals from field assessment'!AD17+'Totals from field assessment'!AD20)=0, AV6,AV5)</f>
        <v>1</v>
      </c>
      <c r="AD9" s="36">
        <f>IF(AC9=1,AV5,AV6)</f>
        <v>0</v>
      </c>
      <c r="AE9" s="56"/>
      <c r="AF9" s="19">
        <f>IF(SUM('Totals from field assessment'!AG17+'Totals from field assessment'!AG20)=0, AV6,AV5)</f>
        <v>1</v>
      </c>
      <c r="AG9" s="36">
        <f>IF(AF9=1,AV5,AV6)</f>
        <v>0</v>
      </c>
      <c r="AH9" s="56"/>
      <c r="AI9" s="19">
        <f>IF(SUM('Totals from field assessment'!AJ17+'Totals from field assessment'!AJ20)=0, AV6,AV5)</f>
        <v>1</v>
      </c>
      <c r="AJ9" s="36">
        <f>IF(AI9=1,AV5,AV6)</f>
        <v>0</v>
      </c>
      <c r="AK9" s="56"/>
      <c r="AL9" s="19">
        <f>IF(SUM('Totals from field assessment'!AM17+'Totals from field assessment'!AM20)=0, AV6,AV5)</f>
        <v>1</v>
      </c>
      <c r="AM9" s="36">
        <f>IF(AL9=1,AV5,AV6)</f>
        <v>0</v>
      </c>
      <c r="AN9" s="56"/>
      <c r="AO9" s="19">
        <f>IF(SUM('Totals from field assessment'!AP17+'Totals from field assessment'!AP20)=0, AV6,AV5)</f>
        <v>1</v>
      </c>
      <c r="AP9" s="36">
        <f>IF(AO9=1,AV5,AV6)</f>
        <v>0</v>
      </c>
      <c r="AQ9" s="56"/>
      <c r="AR9" s="19">
        <f>IF(SUM('Totals from field assessment'!AS17+'Totals from field assessment'!AS20)=0, AV6,AV5)</f>
        <v>1</v>
      </c>
      <c r="AS9" s="36">
        <f>IF(AR9=1,AV5,AV6)</f>
        <v>0</v>
      </c>
      <c r="AT9" s="57"/>
    </row>
    <row r="10" spans="1:48" ht="62.25" customHeight="1" x14ac:dyDescent="0.25">
      <c r="A10" s="169" t="s">
        <v>106</v>
      </c>
      <c r="B10" s="104">
        <f>IF(SUM('Totals from field assessment'!C24:'Totals from field assessment'!C48)=0,AV6,AV5)</f>
        <v>0</v>
      </c>
      <c r="C10" s="135">
        <f>IF(B10=1,AV5,AV6)</f>
        <v>1</v>
      </c>
      <c r="D10" s="56"/>
      <c r="E10" s="19">
        <f>IF(SUM('Totals from field assessment'!F24:'Totals from field assessment'!F48)=0,AV6,AV5)</f>
        <v>1</v>
      </c>
      <c r="F10" s="36">
        <f>IF(E10=1,AV5,AV6)</f>
        <v>0</v>
      </c>
      <c r="G10" s="56"/>
      <c r="H10" s="19">
        <f>IF(SUM('Totals from field assessment'!I24:'Totals from field assessment'!I48)=0,AV6,AV5)</f>
        <v>1</v>
      </c>
      <c r="I10" s="36">
        <f>IF(H10=1,AV5,AV6)</f>
        <v>0</v>
      </c>
      <c r="J10" s="56"/>
      <c r="K10" s="19">
        <f>IF(SUM('Totals from field assessment'!L24:'Totals from field assessment'!L48)=0,AV6,AV5)</f>
        <v>1</v>
      </c>
      <c r="L10" s="36">
        <f>IF(K10=1,AV5,AV6)</f>
        <v>0</v>
      </c>
      <c r="M10" s="56"/>
      <c r="N10" s="19">
        <f>IF(SUM('Totals from field assessment'!O24:'Totals from field assessment'!O48)=0,AV6,AV5)</f>
        <v>1</v>
      </c>
      <c r="O10" s="36">
        <f>IF(N10=1,AV5,AV6)</f>
        <v>0</v>
      </c>
      <c r="P10" s="56"/>
      <c r="Q10" s="19">
        <f>IF(SUM('Totals from field assessment'!R24:'Totals from field assessment'!R48)=0,AV6,AV5)</f>
        <v>1</v>
      </c>
      <c r="R10" s="36">
        <f>IF(Q10=1,AV5,AV6)</f>
        <v>0</v>
      </c>
      <c r="S10" s="56"/>
      <c r="T10" s="19">
        <f>IF(SUM('Totals from field assessment'!U24:'Totals from field assessment'!U48)=0,AV6,AV5)</f>
        <v>1</v>
      </c>
      <c r="U10" s="36">
        <f>IF(T10=1,AV5,AV6)</f>
        <v>0</v>
      </c>
      <c r="V10" s="56"/>
      <c r="W10" s="19">
        <f>IF(SUM('Totals from field assessment'!X24:'Totals from field assessment'!X48)=0,AV6,AV5)</f>
        <v>1</v>
      </c>
      <c r="X10" s="36">
        <f>IF(W10=1,AV5,AV6)</f>
        <v>0</v>
      </c>
      <c r="Y10" s="56"/>
      <c r="Z10" s="19">
        <f>IF(SUM('Totals from field assessment'!AA24:'Totals from field assessment'!AA48)=0,AV6,AV5)</f>
        <v>1</v>
      </c>
      <c r="AA10" s="36">
        <f>IF(Z10=1,AV5,AV6)</f>
        <v>0</v>
      </c>
      <c r="AB10" s="56"/>
      <c r="AC10" s="19">
        <f>IF(SUM('Totals from field assessment'!AD24:'Totals from field assessment'!AD48)=0,AV6,AV5)</f>
        <v>1</v>
      </c>
      <c r="AD10" s="36">
        <f>IF(AC10=1,AV5,AV6)</f>
        <v>0</v>
      </c>
      <c r="AE10" s="56"/>
      <c r="AF10" s="19">
        <f>IF(SUM('Totals from field assessment'!AG24:'Totals from field assessment'!AG48)=0,AV6,AV5)</f>
        <v>1</v>
      </c>
      <c r="AG10" s="36">
        <f>IF(AF10=1,AV5,AV6)</f>
        <v>0</v>
      </c>
      <c r="AH10" s="56"/>
      <c r="AI10" s="19">
        <f>IF(SUM('Totals from field assessment'!AJ24:'Totals from field assessment'!AJ48)=0,AV6,AV5)</f>
        <v>1</v>
      </c>
      <c r="AJ10" s="36">
        <f>IF(AI10=1,AV5,AV6)</f>
        <v>0</v>
      </c>
      <c r="AK10" s="56"/>
      <c r="AL10" s="19">
        <f>IF(SUM('Totals from field assessment'!AM24:'Totals from field assessment'!AM48)=0,AV6,AV5)</f>
        <v>1</v>
      </c>
      <c r="AM10" s="36">
        <f>IF(AL10=1,AV5,AV6)</f>
        <v>0</v>
      </c>
      <c r="AN10" s="56"/>
      <c r="AO10" s="19">
        <f>IF(SUM('Totals from field assessment'!AP24:'Totals from field assessment'!AP48)=0,AV6,AV5)</f>
        <v>1</v>
      </c>
      <c r="AP10" s="36">
        <f>IF(AO10=1,AV5,AV6)</f>
        <v>0</v>
      </c>
      <c r="AQ10" s="56"/>
      <c r="AR10" s="19">
        <f>IF(SUM('Totals from field assessment'!AS24:'Totals from field assessment'!AS48)=0,AV6,AV5)</f>
        <v>1</v>
      </c>
      <c r="AS10" s="36">
        <f>IF(AR10=1,AV5,AV6)</f>
        <v>0</v>
      </c>
      <c r="AT10" s="57"/>
    </row>
    <row r="11" spans="1:48" ht="45" x14ac:dyDescent="0.25">
      <c r="A11" s="169" t="s">
        <v>107</v>
      </c>
      <c r="B11" s="104">
        <f>IF('Totals from field assessment'!C62=0,AV6,AV5)</f>
        <v>0</v>
      </c>
      <c r="C11" s="135">
        <f>IF(B11=1,AV5,AV6)</f>
        <v>1</v>
      </c>
      <c r="D11" s="56"/>
      <c r="E11" s="19">
        <f>IF('Totals from field assessment'!F62=0,AV6,AV5)</f>
        <v>1</v>
      </c>
      <c r="F11" s="36">
        <f>IF(E11=1,AV5,AV6)</f>
        <v>0</v>
      </c>
      <c r="G11" s="56"/>
      <c r="H11" s="19">
        <f>IF('Totals from field assessment'!I62=0,AV6,AV5)</f>
        <v>1</v>
      </c>
      <c r="I11" s="36">
        <f>IF(H11=1,AV5,AV6)</f>
        <v>0</v>
      </c>
      <c r="J11" s="56"/>
      <c r="K11" s="19">
        <f>IF('Totals from field assessment'!L62=0,AV6,AV5)</f>
        <v>1</v>
      </c>
      <c r="L11" s="36">
        <f>IF(K11=1,AV5,AV6)</f>
        <v>0</v>
      </c>
      <c r="M11" s="56"/>
      <c r="N11" s="19">
        <f>IF('Totals from field assessment'!O62=0,AV6,AV5)</f>
        <v>1</v>
      </c>
      <c r="O11" s="36">
        <f>IF(N11=1,AV5,AV6)</f>
        <v>0</v>
      </c>
      <c r="P11" s="56"/>
      <c r="Q11" s="19">
        <f>IF('Totals from field assessment'!R62=0,AV6,AV5)</f>
        <v>1</v>
      </c>
      <c r="R11" s="36">
        <f>IF(Q11=1,AV5,AV6)</f>
        <v>0</v>
      </c>
      <c r="S11" s="56"/>
      <c r="T11" s="19">
        <f>IF('Totals from field assessment'!U62=0,AV6,AV5)</f>
        <v>1</v>
      </c>
      <c r="U11" s="36">
        <f>IF(T11=1,AV5,AV6)</f>
        <v>0</v>
      </c>
      <c r="V11" s="56"/>
      <c r="W11" s="19">
        <f>IF('Totals from field assessment'!X62=0,AV6,AV5)</f>
        <v>1</v>
      </c>
      <c r="X11" s="36">
        <f>IF(W11=1,AV5,AV6)</f>
        <v>0</v>
      </c>
      <c r="Y11" s="56"/>
      <c r="Z11" s="19">
        <f>IF('Totals from field assessment'!AA62=0,AV6,AV5)</f>
        <v>1</v>
      </c>
      <c r="AA11" s="36">
        <f>IF(Z11=1,AV5,AV6)</f>
        <v>0</v>
      </c>
      <c r="AB11" s="56"/>
      <c r="AC11" s="19">
        <f>IF('Totals from field assessment'!AD62=0,AV6,AV5)</f>
        <v>1</v>
      </c>
      <c r="AD11" s="36">
        <f>IF(AC11=1,AV5,AV6)</f>
        <v>0</v>
      </c>
      <c r="AE11" s="56"/>
      <c r="AF11" s="19">
        <f>IF('Totals from field assessment'!AG62=0,AV6,AV5)</f>
        <v>1</v>
      </c>
      <c r="AG11" s="36">
        <f>IF(AF11=1,AV5,AV6)</f>
        <v>0</v>
      </c>
      <c r="AH11" s="56"/>
      <c r="AI11" s="19">
        <f>IF('Totals from field assessment'!AJ62=0,AV6,AV5)</f>
        <v>1</v>
      </c>
      <c r="AJ11" s="36">
        <f>IF(AI11=1,AV5,AV6)</f>
        <v>0</v>
      </c>
      <c r="AK11" s="56"/>
      <c r="AL11" s="19">
        <f>IF('Totals from field assessment'!AM62=0,AV6,AV5)</f>
        <v>1</v>
      </c>
      <c r="AM11" s="36">
        <f>IF(AL11=1,AV5,AV6)</f>
        <v>0</v>
      </c>
      <c r="AN11" s="56"/>
      <c r="AO11" s="19">
        <f>IF('Totals from field assessment'!AP62=0,AV6,AV5)</f>
        <v>1</v>
      </c>
      <c r="AP11" s="36">
        <f>IF(AO11=1,AV5,AV6)</f>
        <v>0</v>
      </c>
      <c r="AQ11" s="56"/>
      <c r="AR11" s="19">
        <f>IF('Totals from field assessment'!AS62=0,AV6,AV5)</f>
        <v>1</v>
      </c>
      <c r="AS11" s="36">
        <f>IF(AR11=1,AV5,AV6)</f>
        <v>0</v>
      </c>
      <c r="AT11" s="57"/>
    </row>
    <row r="12" spans="1:48" ht="59.25" customHeight="1" x14ac:dyDescent="0.25">
      <c r="A12" s="169" t="s">
        <v>117</v>
      </c>
      <c r="B12" s="104">
        <f>IF('Totals from field assessment'!C65=0,AV6,AV5)</f>
        <v>1</v>
      </c>
      <c r="C12" s="135">
        <f>IF(B12=1,AV5,AV6)</f>
        <v>0</v>
      </c>
      <c r="D12" s="56"/>
      <c r="E12" s="19">
        <f>IF('Totals from field assessment'!F65=0,AV6,AV5)</f>
        <v>1</v>
      </c>
      <c r="F12" s="36">
        <f>IF(E12=1,AV5,AV6)</f>
        <v>0</v>
      </c>
      <c r="G12" s="56"/>
      <c r="H12" s="19">
        <f>IF('Totals from field assessment'!I65=0,AV6,AV5)</f>
        <v>1</v>
      </c>
      <c r="I12" s="36">
        <f>IF(H12=1,AV5,AV6)</f>
        <v>0</v>
      </c>
      <c r="J12" s="56"/>
      <c r="K12" s="19">
        <f>IF('Totals from field assessment'!L65=0,AV6,AV5)</f>
        <v>1</v>
      </c>
      <c r="L12" s="36">
        <f>IF(K12=1,AV5,AV6)</f>
        <v>0</v>
      </c>
      <c r="M12" s="56"/>
      <c r="N12" s="19">
        <f>IF('Totals from field assessment'!O65=0,AV6,AV5)</f>
        <v>1</v>
      </c>
      <c r="O12" s="36">
        <f>IF(N12=1,AV5,AV6)</f>
        <v>0</v>
      </c>
      <c r="P12" s="56"/>
      <c r="Q12" s="19">
        <f>IF('Totals from field assessment'!R65=0,AV6,AV5)</f>
        <v>1</v>
      </c>
      <c r="R12" s="36">
        <f>IF(Q12=1,AV5,AV6)</f>
        <v>0</v>
      </c>
      <c r="S12" s="56"/>
      <c r="T12" s="19">
        <f>IF('Totals from field assessment'!U65=0,AV6,AV5)</f>
        <v>1</v>
      </c>
      <c r="U12" s="36">
        <f>IF(T12=1,AV5,AV6)</f>
        <v>0</v>
      </c>
      <c r="V12" s="56"/>
      <c r="W12" s="19">
        <f>IF('Totals from field assessment'!X65=0,AV6,AV5)</f>
        <v>1</v>
      </c>
      <c r="X12" s="36">
        <f>IF(W12=1,AV5,AV6)</f>
        <v>0</v>
      </c>
      <c r="Y12" s="56"/>
      <c r="Z12" s="19">
        <f>IF('Totals from field assessment'!AA65=0,AV6,AV5)</f>
        <v>1</v>
      </c>
      <c r="AA12" s="36">
        <f>IF(Z12=1,AV5,AV6)</f>
        <v>0</v>
      </c>
      <c r="AB12" s="56"/>
      <c r="AC12" s="19">
        <f>IF('Totals from field assessment'!AD65=0,AV6,AV5)</f>
        <v>1</v>
      </c>
      <c r="AD12" s="36">
        <f>IF(AC12=1,AV5,AV6)</f>
        <v>0</v>
      </c>
      <c r="AE12" s="56"/>
      <c r="AF12" s="19">
        <f>IF('Totals from field assessment'!AG65=0,AV6,AV5)</f>
        <v>1</v>
      </c>
      <c r="AG12" s="36">
        <f>IF(AF12=1,AV5,AV6)</f>
        <v>0</v>
      </c>
      <c r="AH12" s="56"/>
      <c r="AI12" s="19">
        <f>IF('Totals from field assessment'!AJ65=0,AV6,AV5)</f>
        <v>1</v>
      </c>
      <c r="AJ12" s="36">
        <f>IF(AI12=1,AV5,AV6)</f>
        <v>0</v>
      </c>
      <c r="AK12" s="56"/>
      <c r="AL12" s="19">
        <f>IF('Totals from field assessment'!AM65=0,AV6,AV5)</f>
        <v>1</v>
      </c>
      <c r="AM12" s="36">
        <f>IF(AL12=1,AV5,AV6)</f>
        <v>0</v>
      </c>
      <c r="AN12" s="56"/>
      <c r="AO12" s="19">
        <f>IF('Totals from field assessment'!AP65=0,AV6,AV5)</f>
        <v>1</v>
      </c>
      <c r="AP12" s="36">
        <f>IF(AO12=1,AV5,AV6)</f>
        <v>0</v>
      </c>
      <c r="AQ12" s="56"/>
      <c r="AR12" s="19">
        <f>IF('Totals from field assessment'!AS65=0,AV6,AV5)</f>
        <v>1</v>
      </c>
      <c r="AS12" s="36">
        <f>IF(AR12=1,AV5,AV6)</f>
        <v>0</v>
      </c>
      <c r="AT12" s="57"/>
    </row>
    <row r="13" spans="1:48" ht="60" x14ac:dyDescent="0.25">
      <c r="A13" s="169" t="s">
        <v>118</v>
      </c>
      <c r="B13" s="104">
        <f>IF(SUM('Totals from field assessment'!C64+'Totals from field assessment'!C67)=0, AV6,AV5)</f>
        <v>1</v>
      </c>
      <c r="C13" s="135">
        <f>IF(B13=1,AV5,AV6)</f>
        <v>0</v>
      </c>
      <c r="D13" s="56"/>
      <c r="E13" s="19">
        <f>IF(SUM('Totals from field assessment'!F64+'Totals from field assessment'!F67)=0, AV6,AV5)</f>
        <v>1</v>
      </c>
      <c r="F13" s="36">
        <f>IF(E13=1,AV5,AV6)</f>
        <v>0</v>
      </c>
      <c r="G13" s="56"/>
      <c r="H13" s="19">
        <f>IF(SUM('Totals from field assessment'!I64+'Totals from field assessment'!I67)=0, AV6,AV5)</f>
        <v>1</v>
      </c>
      <c r="I13" s="36">
        <f>IF(H13=1,AV5,AV6)</f>
        <v>0</v>
      </c>
      <c r="J13" s="56"/>
      <c r="K13" s="19">
        <f>IF(SUM('Totals from field assessment'!L64+'Totals from field assessment'!L67)=0, AV6,AV5)</f>
        <v>1</v>
      </c>
      <c r="L13" s="36">
        <f>IF(K13=1,AV5,AV6)</f>
        <v>0</v>
      </c>
      <c r="M13" s="56"/>
      <c r="N13" s="19">
        <f>IF(SUM('Totals from field assessment'!O64+'Totals from field assessment'!O67)=0, AV6,AV5)</f>
        <v>1</v>
      </c>
      <c r="O13" s="36">
        <f>IF(N13=1,AV5,AV6)</f>
        <v>0</v>
      </c>
      <c r="P13" s="56"/>
      <c r="Q13" s="19">
        <f>IF(SUM('Totals from field assessment'!R64+'Totals from field assessment'!R67)=0, AV6,AV5)</f>
        <v>1</v>
      </c>
      <c r="R13" s="36">
        <f>IF(Q13=1,AV5,AV6)</f>
        <v>0</v>
      </c>
      <c r="S13" s="56"/>
      <c r="T13" s="19">
        <f>IF(SUM('Totals from field assessment'!U64+'Totals from field assessment'!U67)=0, AV6,AV5)</f>
        <v>1</v>
      </c>
      <c r="U13" s="36">
        <f>IF(T13=1,AV5,AV6)</f>
        <v>0</v>
      </c>
      <c r="V13" s="56"/>
      <c r="W13" s="19">
        <f>IF(SUM('Totals from field assessment'!X64+'Totals from field assessment'!X67)=0, AV6,AV5)</f>
        <v>1</v>
      </c>
      <c r="X13" s="36">
        <f>IF(W13=1,AV5,AV6)</f>
        <v>0</v>
      </c>
      <c r="Y13" s="56"/>
      <c r="Z13" s="19">
        <f>IF(SUM('Totals from field assessment'!AA64+'Totals from field assessment'!AA67)=0, AV6,AV5)</f>
        <v>1</v>
      </c>
      <c r="AA13" s="36">
        <f>IF(Z13=1,AV5,AV6)</f>
        <v>0</v>
      </c>
      <c r="AB13" s="56"/>
      <c r="AC13" s="19">
        <f>IF(SUM('Totals from field assessment'!AD64+'Totals from field assessment'!AD67)=0, AV6,AV5)</f>
        <v>1</v>
      </c>
      <c r="AD13" s="36">
        <f>IF(AC13=1,AV5,AV6)</f>
        <v>0</v>
      </c>
      <c r="AE13" s="56"/>
      <c r="AF13" s="19">
        <f>IF(SUM('Totals from field assessment'!AG64+'Totals from field assessment'!AG67)=0, AV6,AV5)</f>
        <v>1</v>
      </c>
      <c r="AG13" s="36">
        <f>IF(AF13=1,AV5,AV6)</f>
        <v>0</v>
      </c>
      <c r="AH13" s="56"/>
      <c r="AI13" s="19">
        <f>IF(SUM('Totals from field assessment'!AJ64+'Totals from field assessment'!AJ67)=0, AV6,AV5)</f>
        <v>1</v>
      </c>
      <c r="AJ13" s="36">
        <f>IF(AI13=1,AV5,AV6)</f>
        <v>0</v>
      </c>
      <c r="AK13" s="56"/>
      <c r="AL13" s="19">
        <f>IF(SUM('Totals from field assessment'!AM64+'Totals from field assessment'!AM67)=0, AV6,AV5)</f>
        <v>1</v>
      </c>
      <c r="AM13" s="36">
        <f>IF(AL13=1,AV5,AV6)</f>
        <v>0</v>
      </c>
      <c r="AN13" s="56"/>
      <c r="AO13" s="19">
        <f>IF(SUM('Totals from field assessment'!AP64+'Totals from field assessment'!AP67)=0, AV6,AV5)</f>
        <v>1</v>
      </c>
      <c r="AP13" s="36">
        <f>IF(AO13=1,AV5,AV6)</f>
        <v>0</v>
      </c>
      <c r="AQ13" s="56"/>
      <c r="AR13" s="19">
        <f>IF(SUM('Totals from field assessment'!AS64+'Totals from field assessment'!AS67)=0, AV6,AV5)</f>
        <v>1</v>
      </c>
      <c r="AS13" s="36">
        <f>IF(AR13=1,AV5,AV6)</f>
        <v>0</v>
      </c>
      <c r="AT13" s="57"/>
    </row>
    <row r="14" spans="1:48" ht="60" x14ac:dyDescent="0.25">
      <c r="A14" s="169" t="s">
        <v>119</v>
      </c>
      <c r="B14" s="104">
        <f>IF('Totals from field assessment'!C68=0,AV6,AV5)</f>
        <v>1</v>
      </c>
      <c r="C14" s="135">
        <f>IF(B14=1,AV5,AV6)</f>
        <v>0</v>
      </c>
      <c r="D14" s="56"/>
      <c r="E14" s="19">
        <f>IF('Totals from field assessment'!F68=0,AV6,AV5)</f>
        <v>1</v>
      </c>
      <c r="F14" s="36">
        <f>IF(E14=1,AV5,AV6)</f>
        <v>0</v>
      </c>
      <c r="G14" s="56"/>
      <c r="H14" s="19">
        <f>IF('Totals from field assessment'!I68=0,AV6,AV5)</f>
        <v>1</v>
      </c>
      <c r="I14" s="36">
        <f>IF(H14=1,AV5,AV6)</f>
        <v>0</v>
      </c>
      <c r="J14" s="56"/>
      <c r="K14" s="19">
        <f>IF('Totals from field assessment'!L68=0,AV6,AV5)</f>
        <v>1</v>
      </c>
      <c r="L14" s="36">
        <f>IF(K14=1,AV5,AV6)</f>
        <v>0</v>
      </c>
      <c r="M14" s="56"/>
      <c r="N14" s="19">
        <f>IF('Totals from field assessment'!O68=0,AV6,AV5)</f>
        <v>1</v>
      </c>
      <c r="O14" s="36">
        <f>IF(N14=1,AV5,AV6)</f>
        <v>0</v>
      </c>
      <c r="P14" s="56"/>
      <c r="Q14" s="19">
        <f>IF('Totals from field assessment'!R68=0,AV6,AV5)</f>
        <v>1</v>
      </c>
      <c r="R14" s="36">
        <f>IF(Q14=1,AV5,AV6)</f>
        <v>0</v>
      </c>
      <c r="S14" s="56"/>
      <c r="T14" s="19">
        <f>IF('Totals from field assessment'!U68=0,AV6,AV5)</f>
        <v>1</v>
      </c>
      <c r="U14" s="36">
        <f>IF(T14=1,AV5,AV6)</f>
        <v>0</v>
      </c>
      <c r="V14" s="56"/>
      <c r="W14" s="19">
        <f>IF('Totals from field assessment'!X68=0,AV6,AV5)</f>
        <v>1</v>
      </c>
      <c r="X14" s="36">
        <f>IF(W14=1,AV5,AV6)</f>
        <v>0</v>
      </c>
      <c r="Y14" s="56"/>
      <c r="Z14" s="19">
        <f>IF('Totals from field assessment'!AA68=0,AV6,AV5)</f>
        <v>1</v>
      </c>
      <c r="AA14" s="36">
        <f>IF(Z14=1,AV5,AV6)</f>
        <v>0</v>
      </c>
      <c r="AB14" s="56"/>
      <c r="AC14" s="19">
        <f>IF('Totals from field assessment'!AD68=0,AV6,AV5)</f>
        <v>1</v>
      </c>
      <c r="AD14" s="36">
        <f>IF(AC14=1,AV5,AV6)</f>
        <v>0</v>
      </c>
      <c r="AE14" s="56"/>
      <c r="AF14" s="19">
        <f>IF('Totals from field assessment'!AG68=0,AV6,AV5)</f>
        <v>1</v>
      </c>
      <c r="AG14" s="36">
        <f>IF(AF14=1,AV5,AV6)</f>
        <v>0</v>
      </c>
      <c r="AH14" s="56"/>
      <c r="AI14" s="19">
        <f>IF('Totals from field assessment'!AJ68=0,AV6,AV5)</f>
        <v>1</v>
      </c>
      <c r="AJ14" s="36">
        <f>IF(AI14=1,AV5,AV6)</f>
        <v>0</v>
      </c>
      <c r="AK14" s="56"/>
      <c r="AL14" s="19">
        <f>IF('Totals from field assessment'!AM68=0,AV6,AV5)</f>
        <v>1</v>
      </c>
      <c r="AM14" s="36">
        <f>IF(AL14=1,AV5,AV6)</f>
        <v>0</v>
      </c>
      <c r="AN14" s="56"/>
      <c r="AO14" s="19">
        <f>IF('Totals from field assessment'!AP68=0,AV6,AV5)</f>
        <v>1</v>
      </c>
      <c r="AP14" s="36">
        <f>IF(AO14=1,AV5,AV6)</f>
        <v>0</v>
      </c>
      <c r="AQ14" s="56"/>
      <c r="AR14" s="19">
        <f>IF('Totals from field assessment'!AS68=0,AV6,AV5)</f>
        <v>1</v>
      </c>
      <c r="AS14" s="36">
        <f>IF(AR14=1,AV5,AV6)</f>
        <v>0</v>
      </c>
      <c r="AT14" s="57"/>
      <c r="AU14" s="103"/>
    </row>
    <row r="15" spans="1:48" ht="60" x14ac:dyDescent="0.25">
      <c r="A15" s="169" t="s">
        <v>120</v>
      </c>
      <c r="B15" s="104">
        <f>IF('Totals from field assessment'!C68=0,AV6,AV5)</f>
        <v>1</v>
      </c>
      <c r="C15" s="135">
        <f>IF(B15=1,AV5,AV6)</f>
        <v>0</v>
      </c>
      <c r="D15" s="56"/>
      <c r="E15" s="19">
        <f>IF('Totals from field assessment'!F68=0,AV6,AV5)</f>
        <v>1</v>
      </c>
      <c r="F15" s="36">
        <f>IF(E15=1,AV5,AV6)</f>
        <v>0</v>
      </c>
      <c r="G15" s="56"/>
      <c r="H15" s="19">
        <f>IF('Totals from field assessment'!I68=0,AV6,AV5)</f>
        <v>1</v>
      </c>
      <c r="I15" s="36">
        <f>IF(H15=1,AV5,AV6)</f>
        <v>0</v>
      </c>
      <c r="J15" s="56"/>
      <c r="K15" s="19">
        <f>IF('Totals from field assessment'!L68=0,AV6,AV5)</f>
        <v>1</v>
      </c>
      <c r="L15" s="36">
        <f>IF(K15=1,AV5,AV6)</f>
        <v>0</v>
      </c>
      <c r="M15" s="56"/>
      <c r="N15" s="19">
        <f>IF('Totals from field assessment'!O68=0,AV6,AV5)</f>
        <v>1</v>
      </c>
      <c r="O15" s="36">
        <f>IF(N15=1,AV5,AV6)</f>
        <v>0</v>
      </c>
      <c r="P15" s="56"/>
      <c r="Q15" s="19">
        <f>IF('Totals from field assessment'!R68=0,AV6,AV5)</f>
        <v>1</v>
      </c>
      <c r="R15" s="36">
        <f>IF(Q15=1,AV5,AV6)</f>
        <v>0</v>
      </c>
      <c r="S15" s="56"/>
      <c r="T15" s="19">
        <f>IF('Totals from field assessment'!U68=0,AV6,AV5)</f>
        <v>1</v>
      </c>
      <c r="U15" s="36">
        <f>IF(T15=1,AV5,AV6)</f>
        <v>0</v>
      </c>
      <c r="V15" s="56"/>
      <c r="W15" s="19">
        <f>IF('Totals from field assessment'!X68=0,AV6,AV5)</f>
        <v>1</v>
      </c>
      <c r="X15" s="36">
        <f>IF(W15=1,AV5,AV6)</f>
        <v>0</v>
      </c>
      <c r="Y15" s="56"/>
      <c r="Z15" s="19">
        <f>IF('Totals from field assessment'!AA68=0,AV6,AV5)</f>
        <v>1</v>
      </c>
      <c r="AA15" s="36">
        <f>IF(Z15=1,AV5,AV6)</f>
        <v>0</v>
      </c>
      <c r="AB15" s="56"/>
      <c r="AC15" s="19">
        <f>IF('Totals from field assessment'!AD68=0,AV6,AV5)</f>
        <v>1</v>
      </c>
      <c r="AD15" s="36">
        <f>IF(AC15=1,AV5,AV6)</f>
        <v>0</v>
      </c>
      <c r="AE15" s="56"/>
      <c r="AF15" s="19">
        <f>IF('Totals from field assessment'!AG68=0,AV6,AV5)</f>
        <v>1</v>
      </c>
      <c r="AG15" s="36">
        <f>IF(AF15=1,AV5,AV6)</f>
        <v>0</v>
      </c>
      <c r="AH15" s="56"/>
      <c r="AI15" s="19">
        <f>IF('Totals from field assessment'!AJ68=0,AV6,AV5)</f>
        <v>1</v>
      </c>
      <c r="AJ15" s="36">
        <f>IF(AI15=1,AV5,AV6)</f>
        <v>0</v>
      </c>
      <c r="AK15" s="56"/>
      <c r="AL15" s="19">
        <f>IF('Totals from field assessment'!AM68=0,AV6,AV5)</f>
        <v>1</v>
      </c>
      <c r="AM15" s="36">
        <f>IF(AL15=1,AV5,AV6)</f>
        <v>0</v>
      </c>
      <c r="AN15" s="56"/>
      <c r="AO15" s="19">
        <f>IF('Totals from field assessment'!AP68=0,AV6,AV5)</f>
        <v>1</v>
      </c>
      <c r="AP15" s="36">
        <f>IF(AO15=1,AV5,AV6)</f>
        <v>0</v>
      </c>
      <c r="AQ15" s="56"/>
      <c r="AR15" s="19">
        <f>IF('Totals from field assessment'!AS68=0,AV6,AV5)</f>
        <v>1</v>
      </c>
      <c r="AS15" s="36">
        <f>IF(AR15=1,AV5,AV6)</f>
        <v>0</v>
      </c>
      <c r="AT15" s="57"/>
      <c r="AU15" s="103"/>
    </row>
    <row r="16" spans="1:48" ht="30" x14ac:dyDescent="0.25">
      <c r="A16" s="169" t="s">
        <v>108</v>
      </c>
      <c r="B16" s="104">
        <f>IF(SUM('Totals from field assessment'!C57+'Totals from field assessment'!C58)=0, AV6,AV5)</f>
        <v>0</v>
      </c>
      <c r="C16" s="135">
        <f>IF(B16=1,AV5,AV6)</f>
        <v>1</v>
      </c>
      <c r="D16" s="56"/>
      <c r="E16" s="19">
        <f>IF(SUM('Totals from field assessment'!F57+'Totals from field assessment'!F58)=0, AV6,AV5)</f>
        <v>1</v>
      </c>
      <c r="F16" s="36">
        <f>IF(E16=1,AV5,AV6)</f>
        <v>0</v>
      </c>
      <c r="G16" s="56"/>
      <c r="H16" s="19">
        <f>IF(SUM('Totals from field assessment'!I57+'Totals from field assessment'!I58)=0, AV6,AV5)</f>
        <v>1</v>
      </c>
      <c r="I16" s="36">
        <f>IF(H16=1,AV5,AV6)</f>
        <v>0</v>
      </c>
      <c r="J16" s="56"/>
      <c r="K16" s="19">
        <f>IF(SUM('Totals from field assessment'!L57+'Totals from field assessment'!L58)=0, AV6,AV5)</f>
        <v>1</v>
      </c>
      <c r="L16" s="36">
        <f>IF(K16=1,AV5,AV6)</f>
        <v>0</v>
      </c>
      <c r="M16" s="56"/>
      <c r="N16" s="19">
        <f>IF(SUM('Totals from field assessment'!O57+'Totals from field assessment'!O58)=0, AV6,AV5)</f>
        <v>1</v>
      </c>
      <c r="O16" s="36">
        <f>IF(N16=1,AV5,AV6)</f>
        <v>0</v>
      </c>
      <c r="P16" s="56"/>
      <c r="Q16" s="19">
        <f>IF(SUM('Totals from field assessment'!R57+'Totals from field assessment'!R58)=0, AV6,AV5)</f>
        <v>1</v>
      </c>
      <c r="R16" s="36">
        <f>IF(Q16=1,AV5,AV6)</f>
        <v>0</v>
      </c>
      <c r="S16" s="56"/>
      <c r="T16" s="19">
        <f>IF(SUM('Totals from field assessment'!U57+'Totals from field assessment'!U58)=0, AV6,AV5)</f>
        <v>1</v>
      </c>
      <c r="U16" s="36">
        <f>IF(T16=1,AV5,AV6)</f>
        <v>0</v>
      </c>
      <c r="V16" s="56"/>
      <c r="W16" s="19">
        <f>IF(SUM('Totals from field assessment'!X57+'Totals from field assessment'!X58)=0, AV6,AV5)</f>
        <v>1</v>
      </c>
      <c r="X16" s="36">
        <f>IF(W16=1,AV5,AV6)</f>
        <v>0</v>
      </c>
      <c r="Y16" s="56"/>
      <c r="Z16" s="19">
        <f>IF(SUM('Totals from field assessment'!AA57+'Totals from field assessment'!AA58)=0, AV6,AV5)</f>
        <v>1</v>
      </c>
      <c r="AA16" s="36">
        <f>IF(Z16=1,AV5,AV6)</f>
        <v>0</v>
      </c>
      <c r="AB16" s="56"/>
      <c r="AC16" s="19">
        <f>IF(SUM('Totals from field assessment'!AD57+'Totals from field assessment'!AD58)=0, AV6,AV5)</f>
        <v>1</v>
      </c>
      <c r="AD16" s="36">
        <f>IF(AC16=1,AV5,AV6)</f>
        <v>0</v>
      </c>
      <c r="AE16" s="56"/>
      <c r="AF16" s="19">
        <f>IF(SUM('Totals from field assessment'!AG57+'Totals from field assessment'!AG58)=0, AV6,AV5)</f>
        <v>1</v>
      </c>
      <c r="AG16" s="36">
        <f>IF(AF16=1,AV5,AV6)</f>
        <v>0</v>
      </c>
      <c r="AH16" s="56"/>
      <c r="AI16" s="19">
        <f>IF(SUM('Totals from field assessment'!AJ57+'Totals from field assessment'!AJ58)=0, AV6,AV5)</f>
        <v>1</v>
      </c>
      <c r="AJ16" s="36">
        <f>IF(AI16=1,AV5,AV6)</f>
        <v>0</v>
      </c>
      <c r="AK16" s="56"/>
      <c r="AL16" s="19">
        <f>IF(SUM('Totals from field assessment'!AM57+'Totals from field assessment'!AM58)=0, AV6,AV5)</f>
        <v>1</v>
      </c>
      <c r="AM16" s="36">
        <f>IF(AL16=1,AV5,AV6)</f>
        <v>0</v>
      </c>
      <c r="AN16" s="56"/>
      <c r="AO16" s="19">
        <f>IF(SUM('Totals from field assessment'!AP57+'Totals from field assessment'!AP58)=0, AV6,AV5)</f>
        <v>1</v>
      </c>
      <c r="AP16" s="36">
        <f>IF(AO16=1,AV5,AV6)</f>
        <v>0</v>
      </c>
      <c r="AQ16" s="56"/>
      <c r="AR16" s="19">
        <f>IF(SUM('Totals from field assessment'!AS57+'Totals from field assessment'!AS58)=0, AV6,AV5)</f>
        <v>1</v>
      </c>
      <c r="AS16" s="36">
        <f>IF(AR16=1,AV5,AV6)</f>
        <v>0</v>
      </c>
      <c r="AT16" s="57"/>
      <c r="AU16" s="103"/>
    </row>
    <row r="17" spans="1:47" ht="45" x14ac:dyDescent="0.25">
      <c r="A17" s="169" t="s">
        <v>109</v>
      </c>
      <c r="B17" s="104">
        <f>IF('Totals from field assessment'!C69=0,AV6,AV5)</f>
        <v>1</v>
      </c>
      <c r="C17" s="135">
        <f>IF(B17=1,AV5,AV6)</f>
        <v>0</v>
      </c>
      <c r="D17" s="56"/>
      <c r="E17" s="19">
        <f>IF('Totals from field assessment'!F69=0,AV6,AV5)</f>
        <v>1</v>
      </c>
      <c r="F17" s="36">
        <f>IF(E17=1,AV5,AV6)</f>
        <v>0</v>
      </c>
      <c r="G17" s="56"/>
      <c r="H17" s="19">
        <f>IF('Totals from field assessment'!I69=0,AV6,AV5)</f>
        <v>1</v>
      </c>
      <c r="I17" s="36">
        <f>IF(H17=1,AV5,AV6)</f>
        <v>0</v>
      </c>
      <c r="J17" s="56"/>
      <c r="K17" s="19">
        <f>IF('Totals from field assessment'!L69=0,AV6,AV5)</f>
        <v>1</v>
      </c>
      <c r="L17" s="36">
        <f>IF(K17=1,AV5,AV6)</f>
        <v>0</v>
      </c>
      <c r="M17" s="56"/>
      <c r="N17" s="19">
        <f>IF('Totals from field assessment'!O69=0,AV6,AV5)</f>
        <v>1</v>
      </c>
      <c r="O17" s="36">
        <f>IF(N17=1,AV5,AV6)</f>
        <v>0</v>
      </c>
      <c r="P17" s="56"/>
      <c r="Q17" s="19">
        <f>IF('Totals from field assessment'!R69=0,AV6,AV5)</f>
        <v>1</v>
      </c>
      <c r="R17" s="36">
        <f>IF(Q17=1,AV5,AV6)</f>
        <v>0</v>
      </c>
      <c r="S17" s="56"/>
      <c r="T17" s="19">
        <f>IF('Totals from field assessment'!U69=0,AV6,AV5)</f>
        <v>1</v>
      </c>
      <c r="U17" s="36">
        <f>IF(T17=1,AV5,AV6)</f>
        <v>0</v>
      </c>
      <c r="V17" s="56"/>
      <c r="W17" s="19">
        <f>IF('Totals from field assessment'!X69=0,AV6,AV5)</f>
        <v>1</v>
      </c>
      <c r="X17" s="36">
        <f>IF(W17=1,AV5,AV6)</f>
        <v>0</v>
      </c>
      <c r="Y17" s="56"/>
      <c r="Z17" s="19">
        <f>IF('Totals from field assessment'!AA69=0,AV6,AV5)</f>
        <v>1</v>
      </c>
      <c r="AA17" s="36">
        <f>IF(Z17=1,AV5,AV6)</f>
        <v>0</v>
      </c>
      <c r="AB17" s="56"/>
      <c r="AC17" s="19">
        <f>IF('Totals from field assessment'!AD69=0,AV6,AV5)</f>
        <v>1</v>
      </c>
      <c r="AD17" s="36">
        <f>IF(AC17=1,AV5,AV6)</f>
        <v>0</v>
      </c>
      <c r="AE17" s="56"/>
      <c r="AF17" s="19">
        <f>IF('Totals from field assessment'!AG69=0,AV6,AV5)</f>
        <v>1</v>
      </c>
      <c r="AG17" s="36">
        <f>IF(AF17=1,AV5,AV6)</f>
        <v>0</v>
      </c>
      <c r="AH17" s="56"/>
      <c r="AI17" s="19">
        <f>IF('Totals from field assessment'!AJ69=0,AV6,AV5)</f>
        <v>1</v>
      </c>
      <c r="AJ17" s="36">
        <f>IF(AI17=1,AV5,AV6)</f>
        <v>0</v>
      </c>
      <c r="AK17" s="56"/>
      <c r="AL17" s="19">
        <f>IF('Totals from field assessment'!AM69=0,AV6,AV5)</f>
        <v>1</v>
      </c>
      <c r="AM17" s="36">
        <f>IF(AL17=1,AV5,AV6)</f>
        <v>0</v>
      </c>
      <c r="AN17" s="56"/>
      <c r="AO17" s="19">
        <f>IF('Totals from field assessment'!AP69=0,AV6,AV5)</f>
        <v>1</v>
      </c>
      <c r="AP17" s="36">
        <f>IF(AO17=1,AV5,AV6)</f>
        <v>0</v>
      </c>
      <c r="AQ17" s="56"/>
      <c r="AR17" s="19">
        <f>IF('Totals from field assessment'!AS69=0,AV6,AV5)</f>
        <v>1</v>
      </c>
      <c r="AS17" s="36">
        <f>IF(AR17=1,AV5,AV6)</f>
        <v>0</v>
      </c>
      <c r="AT17" s="57"/>
      <c r="AU17" s="103"/>
    </row>
    <row r="18" spans="1:47" ht="30" x14ac:dyDescent="0.25">
      <c r="A18" s="169" t="s">
        <v>113</v>
      </c>
      <c r="B18" s="104">
        <f>IF(SUM('Totals from field assessment'!C24:'Totals from field assessment'!C48)+'Totals from field assessment'!C60=0,AV6,AV5)</f>
        <v>0</v>
      </c>
      <c r="C18" s="135">
        <f>IF(B18=1,AV5,AV6)</f>
        <v>1</v>
      </c>
      <c r="D18" s="56"/>
      <c r="E18" s="19">
        <f>IF(SUM('Totals from field assessment'!F24:'Totals from field assessment'!F48)+'Totals from field assessment'!F60=0,AV6,AV5)</f>
        <v>1</v>
      </c>
      <c r="F18" s="36">
        <f>IF(E18=1,AV5,AV6)</f>
        <v>0</v>
      </c>
      <c r="G18" s="56"/>
      <c r="H18" s="19">
        <f>IF(SUM('Totals from field assessment'!I24:'Totals from field assessment'!I48)+'Totals from field assessment'!I60=0,AV6,AV5)</f>
        <v>1</v>
      </c>
      <c r="I18" s="36">
        <f>IF(H18=1,AV5,AV6)</f>
        <v>0</v>
      </c>
      <c r="J18" s="56"/>
      <c r="K18" s="19">
        <f>IF(SUM('Totals from field assessment'!L24:'Totals from field assessment'!L48)+'Totals from field assessment'!L60=0,AV6,AV5)</f>
        <v>1</v>
      </c>
      <c r="L18" s="36">
        <f>IF(K18=1,AV5,AV6)</f>
        <v>0</v>
      </c>
      <c r="M18" s="56"/>
      <c r="N18" s="19">
        <f>IF(SUM('Totals from field assessment'!O24:'Totals from field assessment'!O48)+'Totals from field assessment'!O60=0,AV6,AV5)</f>
        <v>1</v>
      </c>
      <c r="O18" s="36">
        <f>IF(N18=1,AV5,AV6)</f>
        <v>0</v>
      </c>
      <c r="P18" s="56"/>
      <c r="Q18" s="19">
        <f>IF(SUM('Totals from field assessment'!R24:'Totals from field assessment'!R48)+'Totals from field assessment'!R60=0,AV6,AV5)</f>
        <v>1</v>
      </c>
      <c r="R18" s="36">
        <f>IF(Q18=1,AV5,AV6)</f>
        <v>0</v>
      </c>
      <c r="S18" s="56"/>
      <c r="T18" s="19">
        <f>IF(SUM('Totals from field assessment'!U24:'Totals from field assessment'!U48)+'Totals from field assessment'!U60=0,AV6,AV5)</f>
        <v>1</v>
      </c>
      <c r="U18" s="36">
        <f>IF(T18=1,AV5,AV6)</f>
        <v>0</v>
      </c>
      <c r="V18" s="56"/>
      <c r="W18" s="19">
        <f>IF(SUM('Totals from field assessment'!X24:'Totals from field assessment'!X48)+'Totals from field assessment'!X60=0,AV6,AV5)</f>
        <v>1</v>
      </c>
      <c r="X18" s="36">
        <f>IF(W18=1,AV5,AV6)</f>
        <v>0</v>
      </c>
      <c r="Y18" s="56"/>
      <c r="Z18" s="19">
        <f>IF(SUM('Totals from field assessment'!AA24:'Totals from field assessment'!AA48)+'Totals from field assessment'!AA60=0,AV6,AV5)</f>
        <v>1</v>
      </c>
      <c r="AA18" s="36">
        <f>IF(Z18=1,AV5,AV6)</f>
        <v>0</v>
      </c>
      <c r="AB18" s="56"/>
      <c r="AC18" s="19">
        <f>IF(SUM('Totals from field assessment'!AD24:'Totals from field assessment'!AD48)+'Totals from field assessment'!AD60=0,AV6,AV5)</f>
        <v>1</v>
      </c>
      <c r="AD18" s="36">
        <f>IF(AC18=1,AV5,AV6)</f>
        <v>0</v>
      </c>
      <c r="AE18" s="56"/>
      <c r="AF18" s="19">
        <f>IF(SUM('Totals from field assessment'!AG24:'Totals from field assessment'!AG48)+'Totals from field assessment'!AG60=0,AV6,AV5)</f>
        <v>1</v>
      </c>
      <c r="AG18" s="36">
        <f>IF(AF18=1,AV5,AV6)</f>
        <v>0</v>
      </c>
      <c r="AH18" s="56"/>
      <c r="AI18" s="19">
        <f>IF(SUM('Totals from field assessment'!AJ24:'Totals from field assessment'!AJ48)+'Totals from field assessment'!AJ60=0,AV6,AV5)</f>
        <v>1</v>
      </c>
      <c r="AJ18" s="36">
        <f>IF(AI18=1,AV5,AV6)</f>
        <v>0</v>
      </c>
      <c r="AK18" s="56"/>
      <c r="AL18" s="19">
        <f>IF(SUM('Totals from field assessment'!AM24:'Totals from field assessment'!AM48)+'Totals from field assessment'!AM60=0,AV6,AV5)</f>
        <v>1</v>
      </c>
      <c r="AM18" s="36">
        <f>IF(AL18=1,AV5,AV6)</f>
        <v>0</v>
      </c>
      <c r="AN18" s="56"/>
      <c r="AO18" s="19">
        <f>IF(SUM('Totals from field assessment'!AP24:'Totals from field assessment'!AP48)+'Totals from field assessment'!AP60=0,AV6,AV5)</f>
        <v>1</v>
      </c>
      <c r="AP18" s="36">
        <f>IF(AO18=1,AV5,AV6)</f>
        <v>0</v>
      </c>
      <c r="AQ18" s="56"/>
      <c r="AR18" s="19">
        <f>IF(SUM('Totals from field assessment'!AS24:'Totals from field assessment'!AS48)+'Totals from field assessment'!AS60=0,AV6,AV5)</f>
        <v>1</v>
      </c>
      <c r="AS18" s="36">
        <f>IF(AR18=1,AV5,AV6)</f>
        <v>0</v>
      </c>
      <c r="AT18" s="57"/>
      <c r="AU18" s="103"/>
    </row>
    <row r="19" spans="1:47" ht="45" x14ac:dyDescent="0.25">
      <c r="A19" s="169" t="s">
        <v>121</v>
      </c>
      <c r="B19" s="104">
        <f>IF('Totals from field assessment'!C60=0,AV6,AV5)</f>
        <v>0</v>
      </c>
      <c r="C19" s="135">
        <f>IF(B19=1,AV5,AV6)</f>
        <v>1</v>
      </c>
      <c r="D19" s="56"/>
      <c r="E19" s="19">
        <f>IF('Totals from field assessment'!F60=0,AV6,AV5)</f>
        <v>1</v>
      </c>
      <c r="F19" s="36">
        <f>IF(E19=1,AV5,AV6)</f>
        <v>0</v>
      </c>
      <c r="G19" s="56"/>
      <c r="H19" s="19">
        <f>IF('Totals from field assessment'!I60=0,AV6,AV5)</f>
        <v>1</v>
      </c>
      <c r="I19" s="36">
        <f>IF(H19=1,AV5,AV6)</f>
        <v>0</v>
      </c>
      <c r="J19" s="56"/>
      <c r="K19" s="19">
        <f>IF('Totals from field assessment'!L60=0,AV6,AV5)</f>
        <v>1</v>
      </c>
      <c r="L19" s="36">
        <f>IF(K19=1,AV5,AV6)</f>
        <v>0</v>
      </c>
      <c r="M19" s="56"/>
      <c r="N19" s="19">
        <f>IF('Totals from field assessment'!O60=0,AV6,AV5)</f>
        <v>1</v>
      </c>
      <c r="O19" s="36">
        <f>IF(N19=1,AV5,AV6)</f>
        <v>0</v>
      </c>
      <c r="P19" s="56"/>
      <c r="Q19" s="19">
        <f>IF('Totals from field assessment'!R60=0,AV6,AV5)</f>
        <v>1</v>
      </c>
      <c r="R19" s="36">
        <f>IF(Q19=1,AV5,AV6)</f>
        <v>0</v>
      </c>
      <c r="S19" s="56"/>
      <c r="T19" s="19">
        <f>IF('Totals from field assessment'!U60=0,AV6,AV5)</f>
        <v>1</v>
      </c>
      <c r="U19" s="36">
        <f>IF(T19=1,AV5,AV6)</f>
        <v>0</v>
      </c>
      <c r="V19" s="56"/>
      <c r="W19" s="19">
        <f>IF('Totals from field assessment'!X60=0,AV6,AV5)</f>
        <v>1</v>
      </c>
      <c r="X19" s="36">
        <f>IF(W19=1,AV5,AV6)</f>
        <v>0</v>
      </c>
      <c r="Y19" s="56"/>
      <c r="Z19" s="19">
        <f>IF('Totals from field assessment'!AA60=0,AV6,AV5)</f>
        <v>1</v>
      </c>
      <c r="AA19" s="36">
        <f>IF(Z19=1,AV5,AV6)</f>
        <v>0</v>
      </c>
      <c r="AB19" s="56"/>
      <c r="AC19" s="19">
        <f>IF('Totals from field assessment'!AD60=0,AV6,AV5)</f>
        <v>1</v>
      </c>
      <c r="AD19" s="36">
        <f>IF(AC19=1,AV5,AV6)</f>
        <v>0</v>
      </c>
      <c r="AE19" s="56"/>
      <c r="AF19" s="19">
        <f>IF('Totals from field assessment'!AG60=0,AV6,AV5)</f>
        <v>1</v>
      </c>
      <c r="AG19" s="36">
        <f>IF(AF19=1,AV5,AV6)</f>
        <v>0</v>
      </c>
      <c r="AH19" s="56"/>
      <c r="AI19" s="19">
        <f>IF('Totals from field assessment'!AJ60=0,AV6,AV5)</f>
        <v>1</v>
      </c>
      <c r="AJ19" s="36">
        <f>IF(AI19=1,AV5,AV6)</f>
        <v>0</v>
      </c>
      <c r="AK19" s="56"/>
      <c r="AL19" s="19">
        <f>IF('Totals from field assessment'!AM60=0,AV6,AV5)</f>
        <v>1</v>
      </c>
      <c r="AM19" s="36">
        <f>IF(AL19=1,AV5,AV6)</f>
        <v>0</v>
      </c>
      <c r="AN19" s="56"/>
      <c r="AO19" s="19">
        <f>IF('Totals from field assessment'!AP60=0,AV6,AV5)</f>
        <v>1</v>
      </c>
      <c r="AP19" s="36">
        <f>IF(AO19=1,AV5,AV6)</f>
        <v>0</v>
      </c>
      <c r="AQ19" s="56"/>
      <c r="AR19" s="19">
        <f>IF('Totals from field assessment'!AS60=0,AV6,AV5)</f>
        <v>1</v>
      </c>
      <c r="AS19" s="36">
        <f>IF(AR19=1,AV5,AV6)</f>
        <v>0</v>
      </c>
      <c r="AT19" s="57"/>
      <c r="AU19" s="103"/>
    </row>
    <row r="20" spans="1:47" ht="45" x14ac:dyDescent="0.25">
      <c r="A20" s="169" t="s">
        <v>122</v>
      </c>
      <c r="B20" s="104">
        <f>IF('Totals from field assessment'!C62=0,AV6,AV5)</f>
        <v>0</v>
      </c>
      <c r="C20" s="135">
        <f>IF(B20=1,AV5,AV6)</f>
        <v>1</v>
      </c>
      <c r="D20" s="56"/>
      <c r="E20" s="19">
        <f>IF('Totals from field assessment'!F62=0,AV6,AV5)</f>
        <v>1</v>
      </c>
      <c r="F20" s="36">
        <f>IF(E20=1,AV5,AV6)</f>
        <v>0</v>
      </c>
      <c r="G20" s="56"/>
      <c r="H20" s="19">
        <f>IF('Totals from field assessment'!I62=0,AV6,AV5)</f>
        <v>1</v>
      </c>
      <c r="I20" s="36">
        <f>IF(H20=1,AV5,AV6)</f>
        <v>0</v>
      </c>
      <c r="J20" s="56"/>
      <c r="K20" s="19">
        <f>IF('Totals from field assessment'!L62=0,AV6,AV5)</f>
        <v>1</v>
      </c>
      <c r="L20" s="36">
        <f>IF(K20=1,AV5,AV6)</f>
        <v>0</v>
      </c>
      <c r="M20" s="56"/>
      <c r="N20" s="19">
        <f>IF('Totals from field assessment'!O62=0,AV6,AV5)</f>
        <v>1</v>
      </c>
      <c r="O20" s="36">
        <f>IF(N20=1,AV5,AV6)</f>
        <v>0</v>
      </c>
      <c r="P20" s="56"/>
      <c r="Q20" s="19">
        <f>IF('Totals from field assessment'!R62=0,AV6,AV5)</f>
        <v>1</v>
      </c>
      <c r="R20" s="36">
        <f>IF(Q20=1,AV5,AV6)</f>
        <v>0</v>
      </c>
      <c r="S20" s="56"/>
      <c r="T20" s="19">
        <f>IF('Totals from field assessment'!U62=0,AV6,AV5)</f>
        <v>1</v>
      </c>
      <c r="U20" s="36">
        <f>IF(T20=1,AV5,AV6)</f>
        <v>0</v>
      </c>
      <c r="V20" s="56"/>
      <c r="W20" s="19">
        <f>IF('Totals from field assessment'!X62=0,AV6,AV5)</f>
        <v>1</v>
      </c>
      <c r="X20" s="36">
        <f>IF(W20=1,AV5,AV6)</f>
        <v>0</v>
      </c>
      <c r="Y20" s="56"/>
      <c r="Z20" s="19">
        <f>IF('Totals from field assessment'!AA62=0,AV6,AV5)</f>
        <v>1</v>
      </c>
      <c r="AA20" s="36">
        <f>IF(Z20=1,AV5,AV6)</f>
        <v>0</v>
      </c>
      <c r="AB20" s="56"/>
      <c r="AC20" s="19">
        <f>IF('Totals from field assessment'!AD62=0,AV6,AV5)</f>
        <v>1</v>
      </c>
      <c r="AD20" s="36">
        <f>IF(AC20=1,AV5,AV6)</f>
        <v>0</v>
      </c>
      <c r="AE20" s="56"/>
      <c r="AF20" s="19">
        <f>IF('Totals from field assessment'!AG62=0,AV6,AV5)</f>
        <v>1</v>
      </c>
      <c r="AG20" s="36">
        <f>IF(AF20=1,AV5,AV6)</f>
        <v>0</v>
      </c>
      <c r="AH20" s="56"/>
      <c r="AI20" s="19">
        <f>IF('Totals from field assessment'!AJ62=0,AV6,AV5)</f>
        <v>1</v>
      </c>
      <c r="AJ20" s="36">
        <f>IF(AI20=1,AV5,AV6)</f>
        <v>0</v>
      </c>
      <c r="AK20" s="56"/>
      <c r="AL20" s="19">
        <f>IF('Totals from field assessment'!AM62=0,AV6,AV5)</f>
        <v>1</v>
      </c>
      <c r="AM20" s="36">
        <f>IF(AL20=1,AV5,AV6)</f>
        <v>0</v>
      </c>
      <c r="AN20" s="56"/>
      <c r="AO20" s="19">
        <f>IF('Totals from field assessment'!AP62=0,AV6,AV5)</f>
        <v>1</v>
      </c>
      <c r="AP20" s="36">
        <f>IF(AO20=1,AV5,AV6)</f>
        <v>0</v>
      </c>
      <c r="AQ20" s="56"/>
      <c r="AR20" s="19">
        <f>IF('Totals from field assessment'!AS62=0,AV6,AV5)</f>
        <v>1</v>
      </c>
      <c r="AS20" s="36">
        <f>IF(AR20=1,AV5,AV6)</f>
        <v>0</v>
      </c>
      <c r="AT20" s="57"/>
    </row>
    <row r="21" spans="1:47" ht="60" x14ac:dyDescent="0.25">
      <c r="A21" s="169" t="s">
        <v>110</v>
      </c>
      <c r="B21" s="104">
        <f>IF('Totals from field assessment'!C65=0,AV6,AV5)</f>
        <v>1</v>
      </c>
      <c r="C21" s="135">
        <f>IF(B21=1,AV5,AV6)</f>
        <v>0</v>
      </c>
      <c r="D21" s="56"/>
      <c r="E21" s="19">
        <f>IF('Totals from field assessment'!F65=0,AV6,AV5)</f>
        <v>1</v>
      </c>
      <c r="F21" s="36">
        <f>IF(E21=1,AV5,AV6)</f>
        <v>0</v>
      </c>
      <c r="G21" s="56"/>
      <c r="H21" s="19">
        <f>IF('Totals from field assessment'!I65=0,AV6,AV5)</f>
        <v>1</v>
      </c>
      <c r="I21" s="36">
        <f>IF(H21=1,AV5,AV6)</f>
        <v>0</v>
      </c>
      <c r="J21" s="56"/>
      <c r="K21" s="19">
        <f>IF('Totals from field assessment'!L65=0,AV6,AV5)</f>
        <v>1</v>
      </c>
      <c r="L21" s="36">
        <f>IF(K21=1,AV5,AV6)</f>
        <v>0</v>
      </c>
      <c r="M21" s="56"/>
      <c r="N21" s="19">
        <f>IF('Totals from field assessment'!O65=0,AV6,AV5)</f>
        <v>1</v>
      </c>
      <c r="O21" s="36">
        <f>IF(N21=1,AV5,AV6)</f>
        <v>0</v>
      </c>
      <c r="P21" s="56"/>
      <c r="Q21" s="19">
        <f>IF('Totals from field assessment'!R65=0,AV6,AV5)</f>
        <v>1</v>
      </c>
      <c r="R21" s="36">
        <f>IF(Q21=1,AV5,AV6)</f>
        <v>0</v>
      </c>
      <c r="S21" s="56"/>
      <c r="T21" s="19">
        <f>IF('Totals from field assessment'!U65=0,AV6,AV5)</f>
        <v>1</v>
      </c>
      <c r="U21" s="36">
        <f>IF(T21=1,AV5,AV6)</f>
        <v>0</v>
      </c>
      <c r="V21" s="56"/>
      <c r="W21" s="19">
        <f>IF('Totals from field assessment'!X65=0,AV6,AV5)</f>
        <v>1</v>
      </c>
      <c r="X21" s="36">
        <f>IF(W21=1,AV5,AV6)</f>
        <v>0</v>
      </c>
      <c r="Y21" s="56"/>
      <c r="Z21" s="19">
        <f>IF('Totals from field assessment'!AA65=0,AV6,AV5)</f>
        <v>1</v>
      </c>
      <c r="AA21" s="36">
        <f>IF(Z21=1,AV5,AV6)</f>
        <v>0</v>
      </c>
      <c r="AB21" s="56"/>
      <c r="AC21" s="19">
        <f>IF('Totals from field assessment'!AD65=0,AV6,AV5)</f>
        <v>1</v>
      </c>
      <c r="AD21" s="36">
        <f>IF(AC21=1,AV5,AV6)</f>
        <v>0</v>
      </c>
      <c r="AE21" s="56"/>
      <c r="AF21" s="19">
        <f>IF('Totals from field assessment'!AG65=0,AV6,AV5)</f>
        <v>1</v>
      </c>
      <c r="AG21" s="36">
        <f>IF(AF21=1,AV5,AV6)</f>
        <v>0</v>
      </c>
      <c r="AH21" s="56"/>
      <c r="AI21" s="19">
        <f>IF('Totals from field assessment'!AJ65=0,AV6,AV5)</f>
        <v>1</v>
      </c>
      <c r="AJ21" s="36">
        <f>IF(AI21=1,AV5,AV6)</f>
        <v>0</v>
      </c>
      <c r="AK21" s="56"/>
      <c r="AL21" s="19">
        <f>IF('Totals from field assessment'!AM65=0,AV6,AV5)</f>
        <v>1</v>
      </c>
      <c r="AM21" s="36">
        <f>IF(AL21=1,AV5,AV6)</f>
        <v>0</v>
      </c>
      <c r="AN21" s="56"/>
      <c r="AO21" s="19">
        <f>IF('Totals from field assessment'!AP65=0,AV6,AV5)</f>
        <v>1</v>
      </c>
      <c r="AP21" s="36">
        <f>IF(AO21=1,AV5,AV6)</f>
        <v>0</v>
      </c>
      <c r="AQ21" s="56"/>
      <c r="AR21" s="19">
        <f>IF('Totals from field assessment'!AS65=0,AV6,AV5)</f>
        <v>1</v>
      </c>
      <c r="AS21" s="36">
        <f>IF(AR21=1,AV5,AV6)</f>
        <v>0</v>
      </c>
      <c r="AT21" s="57"/>
    </row>
    <row r="22" spans="1:47" ht="75" x14ac:dyDescent="0.25">
      <c r="A22" s="106" t="s">
        <v>111</v>
      </c>
      <c r="B22" s="104">
        <f>IF(SUM('Totals from field assessment'!C60:C63)=0, AV6,AV5)</f>
        <v>0</v>
      </c>
      <c r="C22" s="135">
        <f>IF(B22=1,AV5,AV6)</f>
        <v>1</v>
      </c>
      <c r="D22" s="56"/>
      <c r="E22" s="19">
        <f>IF(SUM('Totals from field assessment'!F60:F63)=0, AV6,AV5)</f>
        <v>1</v>
      </c>
      <c r="F22" s="36">
        <f>IF(E22=1,AV5,AV6)</f>
        <v>0</v>
      </c>
      <c r="G22" s="56"/>
      <c r="H22" s="19">
        <f>IF(SUM('Totals from field assessment'!I60:I63)=0, AV6,AV5)</f>
        <v>1</v>
      </c>
      <c r="I22" s="36">
        <f>IF(H22=1,AV5,AV6)</f>
        <v>0</v>
      </c>
      <c r="J22" s="56"/>
      <c r="K22" s="19">
        <f>IF(SUM('Totals from field assessment'!L60:L63)=0, AV6,AV5)</f>
        <v>1</v>
      </c>
      <c r="L22" s="36">
        <f>IF(K22=1,AV5,AV6)</f>
        <v>0</v>
      </c>
      <c r="M22" s="56"/>
      <c r="N22" s="19">
        <f>IF(SUM('Totals from field assessment'!O60:O63)=0, AV6,AV5)</f>
        <v>1</v>
      </c>
      <c r="O22" s="36">
        <f>IF(N22=1,AV5,AV6)</f>
        <v>0</v>
      </c>
      <c r="P22" s="56"/>
      <c r="Q22" s="19">
        <f>IF(SUM('Totals from field assessment'!R60:R63)=0, AV6,AV5)</f>
        <v>1</v>
      </c>
      <c r="R22" s="36">
        <f>IF(Q22=1,AV5,AV6)</f>
        <v>0</v>
      </c>
      <c r="S22" s="56"/>
      <c r="T22" s="19">
        <f>IF(SUM('Totals from field assessment'!U60:U63)=0, AV6,AV5)</f>
        <v>1</v>
      </c>
      <c r="U22" s="36">
        <f>IF(T22=1,AV5,AV6)</f>
        <v>0</v>
      </c>
      <c r="V22" s="56"/>
      <c r="W22" s="19">
        <f>IF(SUM('Totals from field assessment'!X60:X63)=0, AV6,AV5)</f>
        <v>1</v>
      </c>
      <c r="X22" s="36">
        <f>IF(W22=1,AV5,AV6)</f>
        <v>0</v>
      </c>
      <c r="Y22" s="56"/>
      <c r="Z22" s="19">
        <f>IF(SUM('Totals from field assessment'!AA60:AA63)=0, AV6,AV5)</f>
        <v>1</v>
      </c>
      <c r="AA22" s="36">
        <f>IF(Z22=1,AV5,AV6)</f>
        <v>0</v>
      </c>
      <c r="AB22" s="56"/>
      <c r="AC22" s="19">
        <f>IF(SUM('Totals from field assessment'!AD60:AD63)=0, AV6,AV5)</f>
        <v>1</v>
      </c>
      <c r="AD22" s="36">
        <f>IF(AC22=1,AV5,AV6)</f>
        <v>0</v>
      </c>
      <c r="AE22" s="56"/>
      <c r="AF22" s="19">
        <f>IF(SUM('Totals from field assessment'!AG60:AG63)=0, AV6,AV5)</f>
        <v>1</v>
      </c>
      <c r="AG22" s="36">
        <f>IF(AF22=1,AV5,AV6)</f>
        <v>0</v>
      </c>
      <c r="AH22" s="56"/>
      <c r="AI22" s="19">
        <f>IF(SUM('Totals from field assessment'!AJ60:AJ63)=0, AV6,AV5)</f>
        <v>1</v>
      </c>
      <c r="AJ22" s="36">
        <f>IF(AI22=1,AV5,AV6)</f>
        <v>0</v>
      </c>
      <c r="AK22" s="56"/>
      <c r="AL22" s="19">
        <f>IF(SUM('Totals from field assessment'!AM60:AM63)=0, AV6,AV5)</f>
        <v>1</v>
      </c>
      <c r="AM22" s="36">
        <f>IF(AL22=1,AV5,AV6)</f>
        <v>0</v>
      </c>
      <c r="AN22" s="56"/>
      <c r="AO22" s="19">
        <f>IF(SUM('Totals from field assessment'!AP60:AP63)=0, AV6,AV5)</f>
        <v>1</v>
      </c>
      <c r="AP22" s="36">
        <f>IF(AO22=1,AV5,AV6)</f>
        <v>0</v>
      </c>
      <c r="AQ22" s="56"/>
      <c r="AR22" s="19">
        <f>IF(SUM('Totals from field assessment'!AS60:AS63)=0, AV6,AV5)</f>
        <v>1</v>
      </c>
      <c r="AS22" s="36">
        <f>IF(AR22=1,AV5,AV6)</f>
        <v>0</v>
      </c>
      <c r="AT22" s="57"/>
    </row>
    <row r="23" spans="1:47" ht="30.75" thickBot="1" x14ac:dyDescent="0.3">
      <c r="A23" s="106" t="s">
        <v>112</v>
      </c>
      <c r="B23" s="104">
        <f>IF('Totals from field assessment'!C70=0,AV6,AV5)</f>
        <v>1</v>
      </c>
      <c r="C23" s="135">
        <f>IF(B23=1,AV5,AV6)</f>
        <v>0</v>
      </c>
      <c r="D23" s="56"/>
      <c r="E23" s="19">
        <f>IF('Totals from field assessment'!F70=0,AV6,AV5)</f>
        <v>1</v>
      </c>
      <c r="F23" s="36">
        <f>IF(E23=1,AV5,AV6)</f>
        <v>0</v>
      </c>
      <c r="G23" s="56"/>
      <c r="H23" s="19">
        <f>IF('Totals from field assessment'!I70=0,AV6,AV5)</f>
        <v>1</v>
      </c>
      <c r="I23" s="36">
        <f>IF(H23=1,AV5,AV6)</f>
        <v>0</v>
      </c>
      <c r="J23" s="56"/>
      <c r="K23" s="19">
        <f>IF('Totals from field assessment'!L70=0,AV6,AV5)</f>
        <v>1</v>
      </c>
      <c r="L23" s="36">
        <f>IF(K23=1,AV5,AV6)</f>
        <v>0</v>
      </c>
      <c r="M23" s="56"/>
      <c r="N23" s="19">
        <f>IF('Totals from field assessment'!O70=0,AV6,AV5)</f>
        <v>1</v>
      </c>
      <c r="O23" s="36">
        <f>IF(N23=1,AV5,AV6)</f>
        <v>0</v>
      </c>
      <c r="P23" s="56"/>
      <c r="Q23" s="19">
        <f>IF('Totals from field assessment'!R70=0,AV6,AV5)</f>
        <v>1</v>
      </c>
      <c r="R23" s="36">
        <f>IF(Q23=1,AV5,AV6)</f>
        <v>0</v>
      </c>
      <c r="S23" s="56"/>
      <c r="T23" s="19">
        <f>IF('Totals from field assessment'!U70=0,AV6,AV5)</f>
        <v>1</v>
      </c>
      <c r="U23" s="36">
        <f>IF(T23=1,AV5,AV6)</f>
        <v>0</v>
      </c>
      <c r="V23" s="56"/>
      <c r="W23" s="19">
        <f>IF('Totals from field assessment'!X70=0,AV6,AV5)</f>
        <v>1</v>
      </c>
      <c r="X23" s="36">
        <f>IF(W23=1,AV5,AV6)</f>
        <v>0</v>
      </c>
      <c r="Y23" s="56"/>
      <c r="Z23" s="19">
        <f>IF('Totals from field assessment'!AA70=0,AV6,AV5)</f>
        <v>1</v>
      </c>
      <c r="AA23" s="36">
        <f>IF(Z23=1,AV5,AV6)</f>
        <v>0</v>
      </c>
      <c r="AB23" s="56"/>
      <c r="AC23" s="19">
        <f>IF('Totals from field assessment'!AD70=0,AV6,AV5)</f>
        <v>1</v>
      </c>
      <c r="AD23" s="36">
        <f>IF(AC23=1,AV5,AV6)</f>
        <v>0</v>
      </c>
      <c r="AE23" s="56"/>
      <c r="AF23" s="19">
        <f>IF('Totals from field assessment'!AG70=0,AV6,AV5)</f>
        <v>1</v>
      </c>
      <c r="AG23" s="36">
        <f>IF(AF23=1,AV5,AV6)</f>
        <v>0</v>
      </c>
      <c r="AH23" s="56"/>
      <c r="AI23" s="19">
        <f>IF('Totals from field assessment'!AJ70=0,AV6,AV5)</f>
        <v>1</v>
      </c>
      <c r="AJ23" s="36">
        <f>IF(AI23=1,AV5,AV6)</f>
        <v>0</v>
      </c>
      <c r="AK23" s="56"/>
      <c r="AL23" s="19">
        <f>IF('Totals from field assessment'!AM70=0,AV6,AV5)</f>
        <v>1</v>
      </c>
      <c r="AM23" s="36">
        <f>IF(AL23=1,AV5,AV6)</f>
        <v>0</v>
      </c>
      <c r="AN23" s="56"/>
      <c r="AO23" s="19">
        <f>IF('Totals from field assessment'!AP70=0,AV6,AV5)</f>
        <v>1</v>
      </c>
      <c r="AP23" s="36">
        <f>IF(AO23=1,AV5,AV6)</f>
        <v>0</v>
      </c>
      <c r="AQ23" s="56"/>
      <c r="AR23" s="19">
        <f>IF('Totals from field assessment'!AS70=0,AV6,AV5)</f>
        <v>1</v>
      </c>
      <c r="AS23" s="36">
        <f>IF(AR23=1,AV5,AV6)</f>
        <v>0</v>
      </c>
      <c r="AT23" s="57"/>
    </row>
    <row r="24" spans="1:47" ht="15.75" thickBot="1" x14ac:dyDescent="0.3">
      <c r="B24" s="222">
        <v>1</v>
      </c>
      <c r="C24" s="223"/>
      <c r="D24" s="224"/>
      <c r="E24" s="222">
        <v>2</v>
      </c>
      <c r="F24" s="223"/>
      <c r="G24" s="224"/>
      <c r="H24" s="222">
        <v>3</v>
      </c>
      <c r="I24" s="223"/>
      <c r="J24" s="224"/>
      <c r="K24" s="222">
        <v>4</v>
      </c>
      <c r="L24" s="223"/>
      <c r="M24" s="224"/>
      <c r="N24" s="222">
        <v>5</v>
      </c>
      <c r="O24" s="223"/>
      <c r="P24" s="224"/>
      <c r="Q24" s="222">
        <v>6</v>
      </c>
      <c r="R24" s="223"/>
      <c r="S24" s="224"/>
      <c r="T24" s="222">
        <v>7</v>
      </c>
      <c r="U24" s="223"/>
      <c r="V24" s="224"/>
      <c r="W24" s="222">
        <v>8</v>
      </c>
      <c r="X24" s="223"/>
      <c r="Y24" s="224"/>
      <c r="Z24" s="222">
        <v>9</v>
      </c>
      <c r="AA24" s="223"/>
      <c r="AB24" s="224"/>
      <c r="AC24" s="222">
        <v>10</v>
      </c>
      <c r="AD24" s="223"/>
      <c r="AE24" s="224"/>
      <c r="AF24" s="222">
        <v>11</v>
      </c>
      <c r="AG24" s="223"/>
      <c r="AH24" s="224"/>
      <c r="AI24" s="222">
        <v>12</v>
      </c>
      <c r="AJ24" s="223"/>
      <c r="AK24" s="224"/>
      <c r="AL24" s="222">
        <v>13</v>
      </c>
      <c r="AM24" s="223"/>
      <c r="AN24" s="224"/>
      <c r="AO24" s="222">
        <v>14</v>
      </c>
      <c r="AP24" s="223"/>
      <c r="AQ24" s="224"/>
      <c r="AR24" s="222">
        <v>15</v>
      </c>
      <c r="AS24" s="223"/>
      <c r="AT24" s="224"/>
    </row>
    <row r="25" spans="1:47" ht="15.75" thickBot="1" x14ac:dyDescent="0.3">
      <c r="B25" s="220">
        <f>(SUM(B4:B23)/20)</f>
        <v>0.5</v>
      </c>
      <c r="C25" s="221"/>
      <c r="D25" s="226"/>
      <c r="E25" s="220">
        <f t="shared" ref="E25" si="0">(SUM(E4:E23)/20)</f>
        <v>1</v>
      </c>
      <c r="F25" s="221"/>
      <c r="G25" s="226"/>
      <c r="H25" s="220">
        <f t="shared" ref="H25" si="1">(SUM(H4:H23)/20)</f>
        <v>1</v>
      </c>
      <c r="I25" s="221"/>
      <c r="J25" s="226"/>
      <c r="K25" s="220">
        <f t="shared" ref="K25" si="2">(SUM(K4:K23)/20)</f>
        <v>1</v>
      </c>
      <c r="L25" s="221"/>
      <c r="M25" s="226"/>
      <c r="N25" s="220">
        <f t="shared" ref="N25" si="3">(SUM(N4:N23)/20)</f>
        <v>1</v>
      </c>
      <c r="O25" s="221"/>
      <c r="P25" s="226"/>
      <c r="Q25" s="220">
        <f t="shared" ref="Q25" si="4">(SUM(Q4:Q23)/20)</f>
        <v>1</v>
      </c>
      <c r="R25" s="221"/>
      <c r="S25" s="226"/>
      <c r="T25" s="220">
        <f t="shared" ref="T25" si="5">(SUM(T4:T23)/20)</f>
        <v>1</v>
      </c>
      <c r="U25" s="221"/>
      <c r="V25" s="226"/>
      <c r="W25" s="220">
        <f t="shared" ref="W25" si="6">(SUM(W4:W23)/20)</f>
        <v>1</v>
      </c>
      <c r="X25" s="221"/>
      <c r="Y25" s="226"/>
      <c r="Z25" s="220">
        <f t="shared" ref="Z25" si="7">(SUM(Z4:Z23)/20)</f>
        <v>1</v>
      </c>
      <c r="AA25" s="221"/>
      <c r="AB25" s="226"/>
      <c r="AC25" s="220">
        <f t="shared" ref="AC25" si="8">(SUM(AC4:AC23)/20)</f>
        <v>1</v>
      </c>
      <c r="AD25" s="221"/>
      <c r="AE25" s="226"/>
      <c r="AF25" s="220">
        <f t="shared" ref="AF25" si="9">(SUM(AF4:AF23)/20)</f>
        <v>1</v>
      </c>
      <c r="AG25" s="221"/>
      <c r="AH25" s="226"/>
      <c r="AI25" s="220">
        <f t="shared" ref="AI25" si="10">(SUM(AI4:AI23)/20)</f>
        <v>1</v>
      </c>
      <c r="AJ25" s="221"/>
      <c r="AK25" s="226"/>
      <c r="AL25" s="220">
        <f t="shared" ref="AL25" si="11">(SUM(AL4:AL23)/20)</f>
        <v>1</v>
      </c>
      <c r="AM25" s="221"/>
      <c r="AN25" s="226"/>
      <c r="AO25" s="220">
        <f t="shared" ref="AO25" si="12">(SUM(AO4:AO23)/20)</f>
        <v>1</v>
      </c>
      <c r="AP25" s="221"/>
      <c r="AQ25" s="226"/>
      <c r="AR25" s="220">
        <f t="shared" ref="AR25" si="13">(SUM(AR4:AR23)/20)</f>
        <v>1</v>
      </c>
      <c r="AS25" s="221"/>
      <c r="AT25" s="226"/>
    </row>
  </sheetData>
  <sheetProtection sheet="1" objects="1" scenarios="1"/>
  <mergeCells count="75">
    <mergeCell ref="AR24:AT24"/>
    <mergeCell ref="AC24:AE24"/>
    <mergeCell ref="AF24:AH24"/>
    <mergeCell ref="AI24:AK24"/>
    <mergeCell ref="AL24:AN24"/>
    <mergeCell ref="AO24:AQ24"/>
    <mergeCell ref="K24:M24"/>
    <mergeCell ref="N24:P24"/>
    <mergeCell ref="Q24:S24"/>
    <mergeCell ref="T24:V24"/>
    <mergeCell ref="W24:Y24"/>
    <mergeCell ref="B24:D24"/>
    <mergeCell ref="B25:D25"/>
    <mergeCell ref="E24:G24"/>
    <mergeCell ref="E25:G25"/>
    <mergeCell ref="H25:J25"/>
    <mergeCell ref="H24:J24"/>
    <mergeCell ref="B1:D1"/>
    <mergeCell ref="E1:G1"/>
    <mergeCell ref="H1:J1"/>
    <mergeCell ref="K1:M1"/>
    <mergeCell ref="N1:P1"/>
    <mergeCell ref="Q2:S2"/>
    <mergeCell ref="T2:V2"/>
    <mergeCell ref="W2:Y2"/>
    <mergeCell ref="Z2:AB2"/>
    <mergeCell ref="AR1:AT1"/>
    <mergeCell ref="Q1:S1"/>
    <mergeCell ref="T1:V1"/>
    <mergeCell ref="W1:Y1"/>
    <mergeCell ref="Z1:AB1"/>
    <mergeCell ref="AC1:AE1"/>
    <mergeCell ref="AF1:AH1"/>
    <mergeCell ref="AI1:AK1"/>
    <mergeCell ref="AL1:AN1"/>
    <mergeCell ref="AO1:AQ1"/>
    <mergeCell ref="B2:D2"/>
    <mergeCell ref="E2:G2"/>
    <mergeCell ref="H2:J2"/>
    <mergeCell ref="K2:M2"/>
    <mergeCell ref="N2:P2"/>
    <mergeCell ref="AC3:AE3"/>
    <mergeCell ref="AF3:AH3"/>
    <mergeCell ref="AI3:AK3"/>
    <mergeCell ref="AL3:AN3"/>
    <mergeCell ref="AC2:AE2"/>
    <mergeCell ref="AF2:AH2"/>
    <mergeCell ref="AI2:AK2"/>
    <mergeCell ref="AL2:AN2"/>
    <mergeCell ref="AO2:AQ2"/>
    <mergeCell ref="AR2:AT2"/>
    <mergeCell ref="AO3:AQ3"/>
    <mergeCell ref="AR3:AT3"/>
    <mergeCell ref="B3:D3"/>
    <mergeCell ref="E3:G3"/>
    <mergeCell ref="H3:J3"/>
    <mergeCell ref="K3:M3"/>
    <mergeCell ref="N3:P3"/>
    <mergeCell ref="Q3:S3"/>
    <mergeCell ref="T3:V3"/>
    <mergeCell ref="Z24:AB24"/>
    <mergeCell ref="Q25:S25"/>
    <mergeCell ref="T25:V25"/>
    <mergeCell ref="W25:Y25"/>
    <mergeCell ref="Z25:AB25"/>
    <mergeCell ref="W3:Y3"/>
    <mergeCell ref="Z3:AB3"/>
    <mergeCell ref="K25:M25"/>
    <mergeCell ref="N25:P25"/>
    <mergeCell ref="AR25:AT25"/>
    <mergeCell ref="AF25:AH25"/>
    <mergeCell ref="AI25:AK25"/>
    <mergeCell ref="AL25:AN25"/>
    <mergeCell ref="AO25:AQ25"/>
    <mergeCell ref="AC25:AE25"/>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4"/>
  <sheetViews>
    <sheetView workbookViewId="0">
      <selection activeCell="F6" sqref="F6"/>
    </sheetView>
  </sheetViews>
  <sheetFormatPr defaultRowHeight="15.2" customHeight="1" x14ac:dyDescent="0.25"/>
  <cols>
    <col min="1" max="1" width="47.28515625" customWidth="1"/>
    <col min="2" max="2" width="8.42578125" bestFit="1" customWidth="1"/>
  </cols>
  <sheetData>
    <row r="1" spans="1:10" ht="83.25" customHeight="1" x14ac:dyDescent="0.25">
      <c r="A1" s="234"/>
      <c r="B1" s="235"/>
      <c r="C1" s="235"/>
      <c r="D1" s="235"/>
      <c r="E1" s="235"/>
      <c r="F1" s="235"/>
      <c r="G1" s="235"/>
      <c r="H1" s="235"/>
    </row>
    <row r="2" spans="1:10" ht="15.75" thickBot="1" x14ac:dyDescent="0.3">
      <c r="A2" s="240"/>
      <c r="B2" s="241"/>
      <c r="C2" s="241"/>
      <c r="D2" s="241"/>
      <c r="E2" s="239" t="s">
        <v>26</v>
      </c>
      <c r="F2" s="239"/>
      <c r="G2" s="239"/>
      <c r="H2" s="239"/>
    </row>
    <row r="3" spans="1:10" ht="15.75" thickBot="1" x14ac:dyDescent="0.3">
      <c r="A3" s="14" t="s">
        <v>6</v>
      </c>
      <c r="B3" s="193" t="s">
        <v>27</v>
      </c>
      <c r="C3" s="194" t="s">
        <v>28</v>
      </c>
      <c r="D3" s="194" t="s">
        <v>7</v>
      </c>
      <c r="E3" s="43"/>
      <c r="F3" s="191" t="s">
        <v>27</v>
      </c>
      <c r="G3" s="192" t="s">
        <v>28</v>
      </c>
      <c r="H3" s="186" t="s">
        <v>7</v>
      </c>
    </row>
    <row r="4" spans="1:10" ht="15.75" thickBot="1" x14ac:dyDescent="0.3">
      <c r="A4" s="67" t="s">
        <v>9</v>
      </c>
      <c r="B4" s="236"/>
      <c r="C4" s="237"/>
      <c r="D4" s="238"/>
      <c r="E4" s="26" t="s">
        <v>9</v>
      </c>
      <c r="F4" s="236"/>
      <c r="G4" s="237"/>
      <c r="H4" s="238"/>
      <c r="J4" s="23"/>
    </row>
    <row r="5" spans="1:10" ht="15.2" customHeight="1" thickBot="1" x14ac:dyDescent="0.3">
      <c r="A5" s="15" t="s">
        <v>44</v>
      </c>
      <c r="B5" s="16">
        <f>'Totals from field assessment'!B12+'Totals from field assessment'!E12+'Totals from field assessment'!H12+'Totals from field assessment'!K12+'Totals from field assessment'!N12+'Totals from field assessment'!Q12+'Totals from field assessment'!T12+'Totals from field assessment'!W12+'Totals from field assessment'!Z12+'Totals from field assessment'!AC12+'Totals from field assessment'!AF12+'Totals from field assessment'!AI12+'Totals from field assessment'!AL12+'Totals from field assessment'!AO12+'Totals from field assessment'!AR12</f>
        <v>1</v>
      </c>
      <c r="C5" s="38">
        <f>'Totals from field assessment'!C12+'Totals from field assessment'!F12+'Totals from field assessment'!I12+'Totals from field assessment'!L12+'Totals from field assessment'!O12+'Totals from field assessment'!R12+'Totals from field assessment'!U12+'Totals from field assessment'!X12+'Totals from field assessment'!AA12+'Totals from field assessment'!AD12+'Totals from field assessment'!AG12+'Totals from field assessment'!AJ12+'Totals from field assessment'!AM12+'Totals from field assessment'!AP12+'Totals from field assessment'!AS12</f>
        <v>0</v>
      </c>
      <c r="D5" s="170">
        <f>'Totals from field assessment'!D12+'Totals from field assessment'!G12+'Totals from field assessment'!J12+'Totals from field assessment'!M12+'Totals from field assessment'!P12+'Totals from field assessment'!S12+'Totals from field assessment'!V12+'Totals from field assessment'!Y12+'Totals from field assessment'!AB12+'Totals from field assessment'!AE12+'Totals from field assessment'!AH12+'Totals from field assessment'!AK12+'Totals from field assessment'!AN12+'Totals from field assessment'!AQ12+'Totals from field assessment'!AT12</f>
        <v>0</v>
      </c>
      <c r="E5" s="44"/>
      <c r="F5" s="17">
        <f>B5/'Totals from field assessment'!$B$4</f>
        <v>1</v>
      </c>
      <c r="G5" s="45">
        <f>C5/'Totals from field assessment'!$B$4</f>
        <v>0</v>
      </c>
      <c r="H5" s="187">
        <f>D5/'Totals from field assessment'!$B$4</f>
        <v>0</v>
      </c>
      <c r="J5" s="195"/>
    </row>
    <row r="6" spans="1:10" ht="15.2" customHeight="1" thickBot="1" x14ac:dyDescent="0.3">
      <c r="A6" s="15" t="s">
        <v>91</v>
      </c>
      <c r="B6" s="16">
        <f>'Totals from field assessment'!B13+'Totals from field assessment'!E13+'Totals from field assessment'!H13+'Totals from field assessment'!K13+'Totals from field assessment'!N13+'Totals from field assessment'!Q13+'Totals from field assessment'!T13+'Totals from field assessment'!W13+'Totals from field assessment'!Z13+'Totals from field assessment'!AC13+'Totals from field assessment'!AF13+'Totals from field assessment'!AI13+'Totals from field assessment'!AL13+'Totals from field assessment'!AO13+'Totals from field assessment'!AR13</f>
        <v>1</v>
      </c>
      <c r="C6" s="38">
        <f>'Totals from field assessment'!C13+'Totals from field assessment'!F13+'Totals from field assessment'!I13+'Totals from field assessment'!L13+'Totals from field assessment'!O13+'Totals from field assessment'!R13+'Totals from field assessment'!U13+'Totals from field assessment'!X13+'Totals from field assessment'!AA13+'Totals from field assessment'!AD13+'Totals from field assessment'!AG13+'Totals from field assessment'!AJ13+'Totals from field assessment'!AM13+'Totals from field assessment'!AP13+'Totals from field assessment'!AS13</f>
        <v>0</v>
      </c>
      <c r="D6" s="170">
        <f>'Totals from field assessment'!D13+'Totals from field assessment'!G13+'Totals from field assessment'!J13+'Totals from field assessment'!M13+'Totals from field assessment'!P13+'Totals from field assessment'!S13+'Totals from field assessment'!V13+'Totals from field assessment'!Y13+'Totals from field assessment'!AB13+'Totals from field assessment'!AE13+'Totals from field assessment'!AH13+'Totals from field assessment'!AK13+'Totals from field assessment'!AN13+'Totals from field assessment'!AQ13+'Totals from field assessment'!AT13</f>
        <v>0</v>
      </c>
      <c r="E6" s="44"/>
      <c r="F6" s="17">
        <f>B6/'Totals from field assessment'!$B$4</f>
        <v>1</v>
      </c>
      <c r="G6" s="45">
        <f>C6/'Totals from field assessment'!$B$4</f>
        <v>0</v>
      </c>
      <c r="H6" s="187">
        <f>D6/'Totals from field assessment'!$B$4</f>
        <v>0</v>
      </c>
      <c r="J6" s="195"/>
    </row>
    <row r="7" spans="1:10" ht="15.2" customHeight="1" thickBot="1" x14ac:dyDescent="0.3">
      <c r="A7" s="5" t="s">
        <v>46</v>
      </c>
      <c r="B7" s="180">
        <f>'Totals from field assessment'!B14+'Totals from field assessment'!E14+'Totals from field assessment'!H14+'Totals from field assessment'!K14+'Totals from field assessment'!N14+'Totals from field assessment'!Q14+'Totals from field assessment'!T14+'Totals from field assessment'!W14+'Totals from field assessment'!Z14+'Totals from field assessment'!AC14+'Totals from field assessment'!AF14+'Totals from field assessment'!AI14+'Totals from field assessment'!AL14+'Totals from field assessment'!AO14+'Totals from field assessment'!AR14</f>
        <v>1</v>
      </c>
      <c r="C7" s="181">
        <f>'Totals from field assessment'!C14+'Totals from field assessment'!F14+'Totals from field assessment'!I14+'Totals from field assessment'!L14+'Totals from field assessment'!O14+'Totals from field assessment'!R14+'Totals from field assessment'!U14+'Totals from field assessment'!X14+'Totals from field assessment'!AA14+'Totals from field assessment'!AD14+'Totals from field assessment'!AG14+'Totals from field assessment'!AJ14+'Totals from field assessment'!AM14+'Totals from field assessment'!AP14+'Totals from field assessment'!AS14</f>
        <v>0</v>
      </c>
      <c r="D7" s="182">
        <f>'Totals from field assessment'!D14+'Totals from field assessment'!G14+'Totals from field assessment'!J14+'Totals from field assessment'!M14+'Totals from field assessment'!P14+'Totals from field assessment'!S14+'Totals from field assessment'!V14+'Totals from field assessment'!Y14+'Totals from field assessment'!AB14+'Totals from field assessment'!AE14+'Totals from field assessment'!AH14+'Totals from field assessment'!AK14+'Totals from field assessment'!AN14+'Totals from field assessment'!AQ14+'Totals from field assessment'!AT14</f>
        <v>0</v>
      </c>
      <c r="E7" s="26"/>
      <c r="F7" s="17">
        <f>B7/'Totals from field assessment'!$B$4</f>
        <v>1</v>
      </c>
      <c r="G7" s="45">
        <f>C7/'Totals from field assessment'!$B$4</f>
        <v>0</v>
      </c>
      <c r="H7" s="187">
        <f>D7/'Totals from field assessment'!$B$4</f>
        <v>0</v>
      </c>
      <c r="J7" s="195"/>
    </row>
    <row r="8" spans="1:10" ht="15.2" customHeight="1" thickBot="1" x14ac:dyDescent="0.3">
      <c r="A8" s="69" t="s">
        <v>10</v>
      </c>
      <c r="B8" s="231"/>
      <c r="C8" s="232"/>
      <c r="D8" s="233"/>
      <c r="E8" s="44"/>
      <c r="F8" s="228"/>
      <c r="G8" s="229"/>
      <c r="H8" s="230"/>
      <c r="J8" s="195"/>
    </row>
    <row r="9" spans="1:10" ht="15.2" customHeight="1" thickBot="1" x14ac:dyDescent="0.3">
      <c r="A9" s="5" t="s">
        <v>47</v>
      </c>
      <c r="B9" s="16">
        <f>'Totals from field assessment'!B16+'Totals from field assessment'!E16+'Totals from field assessment'!H16+'Totals from field assessment'!K16+'Totals from field assessment'!N16+'Totals from field assessment'!Q16+'Totals from field assessment'!T16+'Totals from field assessment'!W16+'Totals from field assessment'!Z16+'Totals from field assessment'!AC16+'Totals from field assessment'!AF16+'Totals from field assessment'!AI16+'Totals from field assessment'!AL16+'Totals from field assessment'!AO16+'Totals from field assessment'!AR16</f>
        <v>0</v>
      </c>
      <c r="C9" s="38">
        <f>'Totals from field assessment'!C16+'Totals from field assessment'!F16+'Totals from field assessment'!I16+'Totals from field assessment'!L16+'Totals from field assessment'!O16+'Totals from field assessment'!R16+'Totals from field assessment'!U16+'Totals from field assessment'!X16+'Totals from field assessment'!AA16+'Totals from field assessment'!AD16+'Totals from field assessment'!AG16+'Totals from field assessment'!AJ16+'Totals from field assessment'!AM16+'Totals from field assessment'!AP16+'Totals from field assessment'!AS16</f>
        <v>0</v>
      </c>
      <c r="D9" s="170">
        <f>'Totals from field assessment'!D16+'Totals from field assessment'!G16+'Totals from field assessment'!J16+'Totals from field assessment'!M16+'Totals from field assessment'!P16+'Totals from field assessment'!S16+'Totals from field assessment'!V16+'Totals from field assessment'!Y16+'Totals from field assessment'!AB16+'Totals from field assessment'!AE16+'Totals from field assessment'!AH16+'Totals from field assessment'!AK16+'Totals from field assessment'!AN16+'Totals from field assessment'!AQ16+'Totals from field assessment'!AT16</f>
        <v>0</v>
      </c>
      <c r="E9" s="44"/>
      <c r="F9" s="17">
        <f>B9/'Totals from field assessment'!$B$4</f>
        <v>0</v>
      </c>
      <c r="G9" s="45">
        <f>C9/'Totals from field assessment'!$B$4</f>
        <v>0</v>
      </c>
      <c r="H9" s="187">
        <f>D9/'Totals from field assessment'!$B$4</f>
        <v>0</v>
      </c>
      <c r="J9" s="195"/>
    </row>
    <row r="10" spans="1:10" ht="15.2" customHeight="1" thickBot="1" x14ac:dyDescent="0.3">
      <c r="A10" s="5" t="s">
        <v>48</v>
      </c>
      <c r="B10" s="16">
        <f>'Totals from field assessment'!B17+'Totals from field assessment'!E17+'Totals from field assessment'!H17+'Totals from field assessment'!K17+'Totals from field assessment'!N17+'Totals from field assessment'!Q17+'Totals from field assessment'!T17+'Totals from field assessment'!W17+'Totals from field assessment'!Z17+'Totals from field assessment'!AC17+'Totals from field assessment'!AF17+'Totals from field assessment'!AI17+'Totals from field assessment'!AL17+'Totals from field assessment'!AO17+'Totals from field assessment'!AR17</f>
        <v>0</v>
      </c>
      <c r="C10" s="38">
        <f>'Totals from field assessment'!C17+'Totals from field assessment'!F17+'Totals from field assessment'!I17+'Totals from field assessment'!L17+'Totals from field assessment'!O17+'Totals from field assessment'!R17+'Totals from field assessment'!U17+'Totals from field assessment'!X17+'Totals from field assessment'!AA17+'Totals from field assessment'!AD17+'Totals from field assessment'!AG17+'Totals from field assessment'!AJ17+'Totals from field assessment'!AM17+'Totals from field assessment'!AP17+'Totals from field assessment'!AS17</f>
        <v>1</v>
      </c>
      <c r="D10" s="170">
        <f>'Totals from field assessment'!D17+'Totals from field assessment'!G17+'Totals from field assessment'!J17+'Totals from field assessment'!M17+'Totals from field assessment'!P17+'Totals from field assessment'!S17+'Totals from field assessment'!V17+'Totals from field assessment'!Y17+'Totals from field assessment'!AB17+'Totals from field assessment'!AE17+'Totals from field assessment'!AH17+'Totals from field assessment'!AK17+'Totals from field assessment'!AN17+'Totals from field assessment'!AQ17+'Totals from field assessment'!AT17</f>
        <v>0</v>
      </c>
      <c r="E10" s="44"/>
      <c r="F10" s="17">
        <f>B10/'Totals from field assessment'!$B$4</f>
        <v>0</v>
      </c>
      <c r="G10" s="45">
        <f>C10/'Totals from field assessment'!$B$4</f>
        <v>1</v>
      </c>
      <c r="H10" s="187">
        <f>D10/'Totals from field assessment'!$B$4</f>
        <v>0</v>
      </c>
      <c r="J10" s="195"/>
    </row>
    <row r="11" spans="1:10" ht="15.2" customHeight="1" thickBot="1" x14ac:dyDescent="0.3">
      <c r="A11" s="5" t="s">
        <v>49</v>
      </c>
      <c r="B11" s="16">
        <f>'Totals from field assessment'!B18+'Totals from field assessment'!E18+'Totals from field assessment'!H18+'Totals from field assessment'!K18+'Totals from field assessment'!N18+'Totals from field assessment'!Q18+'Totals from field assessment'!T18+'Totals from field assessment'!W18+'Totals from field assessment'!Z18+'Totals from field assessment'!AC18+'Totals from field assessment'!AF18+'Totals from field assessment'!AI18+'Totals from field assessment'!AL18+'Totals from field assessment'!AO18+'Totals from field assessment'!AR18</f>
        <v>0</v>
      </c>
      <c r="C11" s="38">
        <f>'Totals from field assessment'!C18+'Totals from field assessment'!F18+'Totals from field assessment'!I18+'Totals from field assessment'!L18+'Totals from field assessment'!O18+'Totals from field assessment'!R18+'Totals from field assessment'!U18+'Totals from field assessment'!X18+'Totals from field assessment'!AA18+'Totals from field assessment'!AD18+'Totals from field assessment'!AG18+'Totals from field assessment'!AJ18+'Totals from field assessment'!AM18+'Totals from field assessment'!AP18+'Totals from field assessment'!AS18</f>
        <v>1</v>
      </c>
      <c r="D11" s="170">
        <f>'Totals from field assessment'!D18+'Totals from field assessment'!G18+'Totals from field assessment'!J18+'Totals from field assessment'!M18+'Totals from field assessment'!P18+'Totals from field assessment'!S18+'Totals from field assessment'!V18+'Totals from field assessment'!Y18+'Totals from field assessment'!AB18+'Totals from field assessment'!AE18+'Totals from field assessment'!AH18+'Totals from field assessment'!AK18+'Totals from field assessment'!AN18+'Totals from field assessment'!AQ18+'Totals from field assessment'!AT18</f>
        <v>0</v>
      </c>
      <c r="E11" s="44"/>
      <c r="F11" s="17">
        <f>B11/'Totals from field assessment'!$B$4</f>
        <v>0</v>
      </c>
      <c r="G11" s="45">
        <f>C11/'Totals from field assessment'!$B$4</f>
        <v>1</v>
      </c>
      <c r="H11" s="187">
        <f>D11/'Totals from field assessment'!$B$4</f>
        <v>0</v>
      </c>
      <c r="J11" s="195"/>
    </row>
    <row r="12" spans="1:10" ht="15.2" customHeight="1" thickBot="1" x14ac:dyDescent="0.3">
      <c r="A12" s="5" t="s">
        <v>50</v>
      </c>
      <c r="B12" s="16">
        <f>'Totals from field assessment'!B19+'Totals from field assessment'!E19+'Totals from field assessment'!H19+'Totals from field assessment'!K19+'Totals from field assessment'!N19+'Totals from field assessment'!Q19+'Totals from field assessment'!T19+'Totals from field assessment'!W19+'Totals from field assessment'!Z19+'Totals from field assessment'!AC19+'Totals from field assessment'!AF19+'Totals from field assessment'!AI19+'Totals from field assessment'!AL19+'Totals from field assessment'!AO19+'Totals from field assessment'!AR19</f>
        <v>0</v>
      </c>
      <c r="C12" s="38">
        <f>'Totals from field assessment'!C19+'Totals from field assessment'!F19+'Totals from field assessment'!I19+'Totals from field assessment'!L19+'Totals from field assessment'!O19+'Totals from field assessment'!R19+'Totals from field assessment'!U19+'Totals from field assessment'!X19+'Totals from field assessment'!AA19+'Totals from field assessment'!AD19+'Totals from field assessment'!AG19+'Totals from field assessment'!AJ19+'Totals from field assessment'!AM19+'Totals from field assessment'!AP19+'Totals from field assessment'!AS19</f>
        <v>1</v>
      </c>
      <c r="D12" s="170">
        <f>'Totals from field assessment'!D19+'Totals from field assessment'!G19+'Totals from field assessment'!J19+'Totals from field assessment'!M19+'Totals from field assessment'!P19+'Totals from field assessment'!S19+'Totals from field assessment'!V19+'Totals from field assessment'!Y19+'Totals from field assessment'!AB19+'Totals from field assessment'!AE19+'Totals from field assessment'!AH19+'Totals from field assessment'!AK19+'Totals from field assessment'!AN19+'Totals from field assessment'!AQ19+'Totals from field assessment'!AT19</f>
        <v>0</v>
      </c>
      <c r="E12" s="44"/>
      <c r="F12" s="17">
        <f>B12/'Totals from field assessment'!$B$4</f>
        <v>0</v>
      </c>
      <c r="G12" s="45">
        <f>C12/'Totals from field assessment'!$B$4</f>
        <v>1</v>
      </c>
      <c r="H12" s="187">
        <f>D12/'Totals from field assessment'!$B$4</f>
        <v>0</v>
      </c>
      <c r="J12" s="195"/>
    </row>
    <row r="13" spans="1:10" ht="15.2" customHeight="1" thickBot="1" x14ac:dyDescent="0.3">
      <c r="A13" s="5" t="s">
        <v>51</v>
      </c>
      <c r="B13" s="16">
        <f>'Totals from field assessment'!B20+'Totals from field assessment'!E20+'Totals from field assessment'!H20+'Totals from field assessment'!K20+'Totals from field assessment'!N20+'Totals from field assessment'!Q20+'Totals from field assessment'!T20+'Totals from field assessment'!W20+'Totals from field assessment'!Z20+'Totals from field assessment'!AC20+'Totals from field assessment'!AF20+'Totals from field assessment'!AI20+'Totals from field assessment'!AL20+'Totals from field assessment'!AO20+'Totals from field assessment'!AR20</f>
        <v>1</v>
      </c>
      <c r="C13" s="38">
        <f>'Totals from field assessment'!C20+'Totals from field assessment'!F20+'Totals from field assessment'!I20+'Totals from field assessment'!L20+'Totals from field assessment'!O20+'Totals from field assessment'!R20+'Totals from field assessment'!U20+'Totals from field assessment'!X20+'Totals from field assessment'!AA20+'Totals from field assessment'!AD20+'Totals from field assessment'!AG20+'Totals from field assessment'!AJ20+'Totals from field assessment'!AM20+'Totals from field assessment'!AP20+'Totals from field assessment'!AS20</f>
        <v>0</v>
      </c>
      <c r="D13" s="170">
        <f>'Totals from field assessment'!D20+'Totals from field assessment'!G20+'Totals from field assessment'!J20+'Totals from field assessment'!M20+'Totals from field assessment'!P20+'Totals from field assessment'!S20+'Totals from field assessment'!V20+'Totals from field assessment'!Y20+'Totals from field assessment'!AB20+'Totals from field assessment'!AE20+'Totals from field assessment'!AH20+'Totals from field assessment'!AK20+'Totals from field assessment'!AN20+'Totals from field assessment'!AQ20+'Totals from field assessment'!AT20</f>
        <v>0</v>
      </c>
      <c r="E13" s="44"/>
      <c r="F13" s="17">
        <f>B13/'Totals from field assessment'!$B$4</f>
        <v>1</v>
      </c>
      <c r="G13" s="45">
        <f>C13/'Totals from field assessment'!$B$4</f>
        <v>0</v>
      </c>
      <c r="H13" s="187">
        <f>D13/'Totals from field assessment'!$B$4</f>
        <v>0</v>
      </c>
      <c r="J13" s="195"/>
    </row>
    <row r="14" spans="1:10" ht="15.2" customHeight="1" thickBot="1" x14ac:dyDescent="0.3">
      <c r="A14" s="171" t="s">
        <v>52</v>
      </c>
      <c r="B14" s="16">
        <f>'Totals from field assessment'!B21+'Totals from field assessment'!E21+'Totals from field assessment'!H21+'Totals from field assessment'!K21+'Totals from field assessment'!N21+'Totals from field assessment'!Q21+'Totals from field assessment'!T21+'Totals from field assessment'!W21+'Totals from field assessment'!Z21+'Totals from field assessment'!AC21+'Totals from field assessment'!AF21+'Totals from field assessment'!AI21+'Totals from field assessment'!AL21+'Totals from field assessment'!AO21+'Totals from field assessment'!AR21</f>
        <v>1</v>
      </c>
      <c r="C14" s="38">
        <f>'Totals from field assessment'!C21+'Totals from field assessment'!F21+'Totals from field assessment'!I21+'Totals from field assessment'!L21+'Totals from field assessment'!O21+'Totals from field assessment'!R21+'Totals from field assessment'!U21+'Totals from field assessment'!X21+'Totals from field assessment'!AA21+'Totals from field assessment'!AD21+'Totals from field assessment'!AG21+'Totals from field assessment'!AJ21+'Totals from field assessment'!AM21+'Totals from field assessment'!AP21+'Totals from field assessment'!AS21</f>
        <v>0</v>
      </c>
      <c r="D14" s="170">
        <f>'Totals from field assessment'!D21+'Totals from field assessment'!G21+'Totals from field assessment'!J21+'Totals from field assessment'!M21+'Totals from field assessment'!P21+'Totals from field assessment'!S21+'Totals from field assessment'!V21+'Totals from field assessment'!Y21+'Totals from field assessment'!AB21+'Totals from field assessment'!AE21+'Totals from field assessment'!AH21+'Totals from field assessment'!AK21+'Totals from field assessment'!AN21+'Totals from field assessment'!AQ21+'Totals from field assessment'!AT21</f>
        <v>0</v>
      </c>
      <c r="E14" s="44"/>
      <c r="F14" s="17">
        <f>B14/'Totals from field assessment'!$B$4</f>
        <v>1</v>
      </c>
      <c r="G14" s="45">
        <f>C14/'Totals from field assessment'!$B$4</f>
        <v>0</v>
      </c>
      <c r="H14" s="187">
        <f>D14/'Totals from field assessment'!$B$4</f>
        <v>0</v>
      </c>
      <c r="J14" s="195"/>
    </row>
    <row r="15" spans="1:10" ht="15.2" customHeight="1" thickBot="1" x14ac:dyDescent="0.3">
      <c r="A15" s="172" t="s">
        <v>53</v>
      </c>
      <c r="B15" s="16">
        <f>'Totals from field assessment'!B22+'Totals from field assessment'!E22+'Totals from field assessment'!H22+'Totals from field assessment'!K22+'Totals from field assessment'!N22+'Totals from field assessment'!Q22+'Totals from field assessment'!T22+'Totals from field assessment'!W22+'Totals from field assessment'!Z22+'Totals from field assessment'!AC22+'Totals from field assessment'!AF22+'Totals from field assessment'!AI22+'Totals from field assessment'!AL22+'Totals from field assessment'!AO22+'Totals from field assessment'!AR22</f>
        <v>1</v>
      </c>
      <c r="C15" s="38">
        <f>'Totals from field assessment'!C22+'Totals from field assessment'!F22+'Totals from field assessment'!I22+'Totals from field assessment'!L22+'Totals from field assessment'!O22+'Totals from field assessment'!R22+'Totals from field assessment'!U22+'Totals from field assessment'!X22+'Totals from field assessment'!AA22+'Totals from field assessment'!AD22+'Totals from field assessment'!AG22+'Totals from field assessment'!AJ22+'Totals from field assessment'!AM22+'Totals from field assessment'!AP22+'Totals from field assessment'!AS22</f>
        <v>0</v>
      </c>
      <c r="D15" s="170">
        <f>'Totals from field assessment'!D22+'Totals from field assessment'!G22+'Totals from field assessment'!J22+'Totals from field assessment'!M22+'Totals from field assessment'!P22+'Totals from field assessment'!S22+'Totals from field assessment'!V22+'Totals from field assessment'!Y22+'Totals from field assessment'!AB22+'Totals from field assessment'!AE22+'Totals from field assessment'!AH22+'Totals from field assessment'!AK22+'Totals from field assessment'!AN22+'Totals from field assessment'!AQ22+'Totals from field assessment'!AT22</f>
        <v>0</v>
      </c>
      <c r="E15" s="44"/>
      <c r="F15" s="17">
        <f>B15/'Totals from field assessment'!$B$4</f>
        <v>1</v>
      </c>
      <c r="G15" s="45">
        <f>C15/'Totals from field assessment'!$B$4</f>
        <v>0</v>
      </c>
      <c r="H15" s="187">
        <f>D15/'Totals from field assessment'!$B$4</f>
        <v>0</v>
      </c>
      <c r="J15" s="195"/>
    </row>
    <row r="16" spans="1:10" ht="15.2" customHeight="1" thickBot="1" x14ac:dyDescent="0.3">
      <c r="A16" s="173" t="s">
        <v>12</v>
      </c>
      <c r="B16" s="228"/>
      <c r="C16" s="229"/>
      <c r="D16" s="230"/>
      <c r="E16" s="44"/>
      <c r="F16" s="228"/>
      <c r="G16" s="229"/>
      <c r="H16" s="230"/>
      <c r="J16" s="195"/>
    </row>
    <row r="17" spans="1:10" ht="15.2" customHeight="1" thickBot="1" x14ac:dyDescent="0.3">
      <c r="A17" s="4" t="s">
        <v>92</v>
      </c>
      <c r="B17" s="16">
        <f>'Totals from field assessment'!B24+'Totals from field assessment'!E24+'Totals from field assessment'!H24+'Totals from field assessment'!K24+'Totals from field assessment'!N24+'Totals from field assessment'!Q24+'Totals from field assessment'!T24+'Totals from field assessment'!W24+'Totals from field assessment'!Z24+'Totals from field assessment'!AC24+'Totals from field assessment'!AF24+'Totals from field assessment'!AI24+'Totals from field assessment'!AL24+'Totals from field assessment'!AO24+'Totals from field assessment'!AR24</f>
        <v>1</v>
      </c>
      <c r="C17" s="38">
        <f>'Totals from field assessment'!C24+'Totals from field assessment'!F24+'Totals from field assessment'!I24+'Totals from field assessment'!L24+'Totals from field assessment'!O24+'Totals from field assessment'!R24+'Totals from field assessment'!U24+'Totals from field assessment'!X24+'Totals from field assessment'!AA24+'Totals from field assessment'!AD24+'Totals from field assessment'!AG24+'Totals from field assessment'!AJ24+'Totals from field assessment'!AM24+'Totals from field assessment'!AP24+'Totals from field assessment'!AS24</f>
        <v>0</v>
      </c>
      <c r="D17" s="170">
        <f>'Totals from field assessment'!D24+'Totals from field assessment'!G24+'Totals from field assessment'!J24+'Totals from field assessment'!M24+'Totals from field assessment'!P24+'Totals from field assessment'!S24+'Totals from field assessment'!V24+'Totals from field assessment'!Y24+'Totals from field assessment'!AB24+'Totals from field assessment'!AE24+'Totals from field assessment'!AH24+'Totals from field assessment'!AK24+'Totals from field assessment'!AN24+'Totals from field assessment'!AQ24+'Totals from field assessment'!AT24</f>
        <v>0</v>
      </c>
      <c r="E17" s="44"/>
      <c r="F17" s="17">
        <f>B17/'Totals from field assessment'!$B$4</f>
        <v>1</v>
      </c>
      <c r="G17" s="45">
        <f>C17/'Totals from field assessment'!$B$4</f>
        <v>0</v>
      </c>
      <c r="H17" s="187">
        <f>D17/'Totals from field assessment'!$B$4</f>
        <v>0</v>
      </c>
      <c r="J17" s="195"/>
    </row>
    <row r="18" spans="1:10" ht="15.2" customHeight="1" thickBot="1" x14ac:dyDescent="0.3">
      <c r="A18" s="4" t="s">
        <v>55</v>
      </c>
      <c r="B18" s="16">
        <f>'Totals from field assessment'!B25+'Totals from field assessment'!E25+'Totals from field assessment'!H25+'Totals from field assessment'!K25+'Totals from field assessment'!N25+'Totals from field assessment'!Q25+'Totals from field assessment'!T25+'Totals from field assessment'!W25+'Totals from field assessment'!Z25+'Totals from field assessment'!AC25+'Totals from field assessment'!AF25+'Totals from field assessment'!AI25+'Totals from field assessment'!AL25+'Totals from field assessment'!AO25+'Totals from field assessment'!AR25</f>
        <v>1</v>
      </c>
      <c r="C18" s="38">
        <f>'Totals from field assessment'!C25+'Totals from field assessment'!F25+'Totals from field assessment'!I25+'Totals from field assessment'!L25+'Totals from field assessment'!O25+'Totals from field assessment'!R25+'Totals from field assessment'!U25+'Totals from field assessment'!X25+'Totals from field assessment'!AA25+'Totals from field assessment'!AD25+'Totals from field assessment'!AG25+'Totals from field assessment'!AJ25+'Totals from field assessment'!AM25+'Totals from field assessment'!AP25+'Totals from field assessment'!AS25</f>
        <v>0</v>
      </c>
      <c r="D18" s="170">
        <f>'Totals from field assessment'!D25+'Totals from field assessment'!G25+'Totals from field assessment'!J25+'Totals from field assessment'!M25+'Totals from field assessment'!P25+'Totals from field assessment'!S25+'Totals from field assessment'!V25+'Totals from field assessment'!Y25+'Totals from field assessment'!AB25+'Totals from field assessment'!AE25+'Totals from field assessment'!AH25+'Totals from field assessment'!AK25+'Totals from field assessment'!AN25+'Totals from field assessment'!AQ25+'Totals from field assessment'!AT25</f>
        <v>0</v>
      </c>
      <c r="E18" s="44"/>
      <c r="F18" s="17">
        <f>B18/'Totals from field assessment'!$B$4</f>
        <v>1</v>
      </c>
      <c r="G18" s="45">
        <f>C18/'Totals from field assessment'!$B$4</f>
        <v>0</v>
      </c>
      <c r="H18" s="187">
        <f>D18/'Totals from field assessment'!$B$4</f>
        <v>0</v>
      </c>
      <c r="J18" s="195"/>
    </row>
    <row r="19" spans="1:10" ht="15.2" customHeight="1" thickBot="1" x14ac:dyDescent="0.3">
      <c r="A19" s="4" t="s">
        <v>56</v>
      </c>
      <c r="B19" s="16">
        <f>'Totals from field assessment'!B26+'Totals from field assessment'!E26+'Totals from field assessment'!H26+'Totals from field assessment'!K26+'Totals from field assessment'!N26+'Totals from field assessment'!Q26+'Totals from field assessment'!T26+'Totals from field assessment'!W26+'Totals from field assessment'!Z26+'Totals from field assessment'!AC26+'Totals from field assessment'!AF26+'Totals from field assessment'!AI26+'Totals from field assessment'!AL26+'Totals from field assessment'!AO26+'Totals from field assessment'!AR26</f>
        <v>1</v>
      </c>
      <c r="C19" s="38">
        <f>'Totals from field assessment'!C26+'Totals from field assessment'!F26+'Totals from field assessment'!I26+'Totals from field assessment'!L26+'Totals from field assessment'!O26+'Totals from field assessment'!R26+'Totals from field assessment'!U26+'Totals from field assessment'!X26+'Totals from field assessment'!AA26+'Totals from field assessment'!AD26+'Totals from field assessment'!AG26+'Totals from field assessment'!AJ26+'Totals from field assessment'!AM26+'Totals from field assessment'!AP26+'Totals from field assessment'!AS26</f>
        <v>0</v>
      </c>
      <c r="D19" s="170">
        <f>'Totals from field assessment'!D26+'Totals from field assessment'!G26+'Totals from field assessment'!J26+'Totals from field assessment'!M26+'Totals from field assessment'!P26+'Totals from field assessment'!S26+'Totals from field assessment'!V26+'Totals from field assessment'!Y26+'Totals from field assessment'!AB26+'Totals from field assessment'!AE26+'Totals from field assessment'!AH26+'Totals from field assessment'!AK26+'Totals from field assessment'!AN26+'Totals from field assessment'!AQ26+'Totals from field assessment'!AT26</f>
        <v>0</v>
      </c>
      <c r="E19" s="44"/>
      <c r="F19" s="17">
        <f>B19/'Totals from field assessment'!$B$4</f>
        <v>1</v>
      </c>
      <c r="G19" s="45">
        <f>C19/'Totals from field assessment'!$B$4</f>
        <v>0</v>
      </c>
      <c r="H19" s="187">
        <f>D19/'Totals from field assessment'!$B$4</f>
        <v>0</v>
      </c>
      <c r="J19" s="195"/>
    </row>
    <row r="20" spans="1:10" ht="15.2" customHeight="1" thickBot="1" x14ac:dyDescent="0.3">
      <c r="A20" s="4" t="s">
        <v>57</v>
      </c>
      <c r="B20" s="16">
        <f>'Totals from field assessment'!B27+'Totals from field assessment'!E27+'Totals from field assessment'!H27+'Totals from field assessment'!K27+'Totals from field assessment'!N27+'Totals from field assessment'!Q27+'Totals from field assessment'!T27+'Totals from field assessment'!W27+'Totals from field assessment'!Z27+'Totals from field assessment'!AC27+'Totals from field assessment'!AF27+'Totals from field assessment'!AI27+'Totals from field assessment'!AL27+'Totals from field assessment'!AO27+'Totals from field assessment'!AR27</f>
        <v>1</v>
      </c>
      <c r="C20" s="38">
        <f>'Totals from field assessment'!C27+'Totals from field assessment'!F27+'Totals from field assessment'!I27+'Totals from field assessment'!L27+'Totals from field assessment'!O27+'Totals from field assessment'!R27+'Totals from field assessment'!U27+'Totals from field assessment'!X27+'Totals from field assessment'!AA27+'Totals from field assessment'!AD27+'Totals from field assessment'!AG27+'Totals from field assessment'!AJ27+'Totals from field assessment'!AM27+'Totals from field assessment'!AP27+'Totals from field assessment'!AS27</f>
        <v>0</v>
      </c>
      <c r="D20" s="170">
        <f>'Totals from field assessment'!D27+'Totals from field assessment'!G27+'Totals from field assessment'!J27+'Totals from field assessment'!M27+'Totals from field assessment'!P27+'Totals from field assessment'!S27+'Totals from field assessment'!V27+'Totals from field assessment'!Y27+'Totals from field assessment'!AB27+'Totals from field assessment'!AE27+'Totals from field assessment'!AH27+'Totals from field assessment'!AK27+'Totals from field assessment'!AN27+'Totals from field assessment'!AQ27+'Totals from field assessment'!AT27</f>
        <v>0</v>
      </c>
      <c r="E20" s="44"/>
      <c r="F20" s="17">
        <f>B20/'Totals from field assessment'!$B$4</f>
        <v>1</v>
      </c>
      <c r="G20" s="45">
        <f>C20/'Totals from field assessment'!$B$4</f>
        <v>0</v>
      </c>
      <c r="H20" s="187">
        <f>D20/'Totals from field assessment'!$B$4</f>
        <v>0</v>
      </c>
      <c r="J20" s="195"/>
    </row>
    <row r="21" spans="1:10" ht="15.2" customHeight="1" thickBot="1" x14ac:dyDescent="0.3">
      <c r="A21" s="4" t="s">
        <v>58</v>
      </c>
      <c r="B21" s="16">
        <f>'Totals from field assessment'!B28+'Totals from field assessment'!E28+'Totals from field assessment'!H28+'Totals from field assessment'!K28+'Totals from field assessment'!N28+'Totals from field assessment'!Q28+'Totals from field assessment'!T28+'Totals from field assessment'!W28+'Totals from field assessment'!Z28+'Totals from field assessment'!AC28+'Totals from field assessment'!AF28+'Totals from field assessment'!AI28+'Totals from field assessment'!AL28+'Totals from field assessment'!AO28+'Totals from field assessment'!AR28</f>
        <v>1</v>
      </c>
      <c r="C21" s="38">
        <f>'Totals from field assessment'!C28+'Totals from field assessment'!F28+'Totals from field assessment'!I28+'Totals from field assessment'!L28+'Totals from field assessment'!O28+'Totals from field assessment'!R28+'Totals from field assessment'!U28+'Totals from field assessment'!X28+'Totals from field assessment'!AA28+'Totals from field assessment'!AD28+'Totals from field assessment'!AG28+'Totals from field assessment'!AJ28+'Totals from field assessment'!AM28+'Totals from field assessment'!AP28+'Totals from field assessment'!AS28</f>
        <v>0</v>
      </c>
      <c r="D21" s="170">
        <f>'Totals from field assessment'!D28+'Totals from field assessment'!G28+'Totals from field assessment'!J28+'Totals from field assessment'!M28+'Totals from field assessment'!P28+'Totals from field assessment'!S28+'Totals from field assessment'!V28+'Totals from field assessment'!Y28+'Totals from field assessment'!AB28+'Totals from field assessment'!AE28+'Totals from field assessment'!AH28+'Totals from field assessment'!AK28+'Totals from field assessment'!AN28+'Totals from field assessment'!AQ28+'Totals from field assessment'!AT28</f>
        <v>0</v>
      </c>
      <c r="E21" s="44"/>
      <c r="F21" s="17">
        <f>B21/'Totals from field assessment'!$B$4</f>
        <v>1</v>
      </c>
      <c r="G21" s="45">
        <f>C21/'Totals from field assessment'!$B$4</f>
        <v>0</v>
      </c>
      <c r="H21" s="187">
        <f>D21/'Totals from field assessment'!$B$4</f>
        <v>0</v>
      </c>
      <c r="J21" s="195"/>
    </row>
    <row r="22" spans="1:10" ht="15.2" customHeight="1" thickBot="1" x14ac:dyDescent="0.3">
      <c r="A22" s="4" t="s">
        <v>59</v>
      </c>
      <c r="B22" s="16">
        <f>'Totals from field assessment'!B29+'Totals from field assessment'!E29+'Totals from field assessment'!H29+'Totals from field assessment'!K29+'Totals from field assessment'!N29+'Totals from field assessment'!Q29+'Totals from field assessment'!T29+'Totals from field assessment'!W29+'Totals from field assessment'!Z29+'Totals from field assessment'!AC29+'Totals from field assessment'!AF29+'Totals from field assessment'!AI29+'Totals from field assessment'!AL29+'Totals from field assessment'!AO29+'Totals from field assessment'!AR29</f>
        <v>1</v>
      </c>
      <c r="C22" s="38">
        <f>'Totals from field assessment'!C29+'Totals from field assessment'!F29+'Totals from field assessment'!I29+'Totals from field assessment'!L29+'Totals from field assessment'!O29+'Totals from field assessment'!R29+'Totals from field assessment'!U29+'Totals from field assessment'!X29+'Totals from field assessment'!AA29+'Totals from field assessment'!AD29+'Totals from field assessment'!AG29+'Totals from field assessment'!AJ29+'Totals from field assessment'!AM29+'Totals from field assessment'!AP29+'Totals from field assessment'!AS29</f>
        <v>0</v>
      </c>
      <c r="D22" s="170">
        <f>'Totals from field assessment'!D29+'Totals from field assessment'!G29+'Totals from field assessment'!J29+'Totals from field assessment'!M29+'Totals from field assessment'!P29+'Totals from field assessment'!S29+'Totals from field assessment'!V29+'Totals from field assessment'!Y29+'Totals from field assessment'!AB29+'Totals from field assessment'!AE29+'Totals from field assessment'!AH29+'Totals from field assessment'!AK29+'Totals from field assessment'!AN29+'Totals from field assessment'!AQ29+'Totals from field assessment'!AT29</f>
        <v>0</v>
      </c>
      <c r="E22" s="26"/>
      <c r="F22" s="17">
        <f>B22/'Totals from field assessment'!$B$4</f>
        <v>1</v>
      </c>
      <c r="G22" s="45">
        <f>C22/'Totals from field assessment'!$B$4</f>
        <v>0</v>
      </c>
      <c r="H22" s="187">
        <f>D22/'Totals from field assessment'!$B$4</f>
        <v>0</v>
      </c>
      <c r="J22" s="195"/>
    </row>
    <row r="23" spans="1:10" ht="15.2" customHeight="1" thickBot="1" x14ac:dyDescent="0.3">
      <c r="A23" s="4" t="s">
        <v>60</v>
      </c>
      <c r="B23" s="16">
        <f>'Totals from field assessment'!B30+'Totals from field assessment'!E30+'Totals from field assessment'!H30+'Totals from field assessment'!K30+'Totals from field assessment'!N30+'Totals from field assessment'!Q30+'Totals from field assessment'!T30+'Totals from field assessment'!W30+'Totals from field assessment'!Z30+'Totals from field assessment'!AC30+'Totals from field assessment'!AF30+'Totals from field assessment'!AI30+'Totals from field assessment'!AL30+'Totals from field assessment'!AO30+'Totals from field assessment'!AR30</f>
        <v>1</v>
      </c>
      <c r="C23" s="38">
        <f>'Totals from field assessment'!C30+'Totals from field assessment'!F30+'Totals from field assessment'!I30+'Totals from field assessment'!L30+'Totals from field assessment'!O30+'Totals from field assessment'!R30+'Totals from field assessment'!U30+'Totals from field assessment'!X30+'Totals from field assessment'!AA30+'Totals from field assessment'!AD30+'Totals from field assessment'!AG30+'Totals from field assessment'!AJ30+'Totals from field assessment'!AM30+'Totals from field assessment'!AP30+'Totals from field assessment'!AS30</f>
        <v>0</v>
      </c>
      <c r="D23" s="170">
        <f>'Totals from field assessment'!D30+'Totals from field assessment'!G30+'Totals from field assessment'!J30+'Totals from field assessment'!M30+'Totals from field assessment'!P30+'Totals from field assessment'!S30+'Totals from field assessment'!V30+'Totals from field assessment'!Y30+'Totals from field assessment'!AB30+'Totals from field assessment'!AE30+'Totals from field assessment'!AH30+'Totals from field assessment'!AK30+'Totals from field assessment'!AN30+'Totals from field assessment'!AQ30+'Totals from field assessment'!AT30</f>
        <v>0</v>
      </c>
      <c r="E23" s="44"/>
      <c r="F23" s="17">
        <f>B23/'Totals from field assessment'!$B$4</f>
        <v>1</v>
      </c>
      <c r="G23" s="45">
        <f>C23/'Totals from field assessment'!$B$4</f>
        <v>0</v>
      </c>
      <c r="H23" s="187">
        <f>D23/'Totals from field assessment'!$B$4</f>
        <v>0</v>
      </c>
      <c r="J23" s="195"/>
    </row>
    <row r="24" spans="1:10" ht="15.2" customHeight="1" thickBot="1" x14ac:dyDescent="0.3">
      <c r="A24" s="4" t="s">
        <v>61</v>
      </c>
      <c r="B24" s="16">
        <f>'Totals from field assessment'!B31+'Totals from field assessment'!E31+'Totals from field assessment'!H31+'Totals from field assessment'!K31+'Totals from field assessment'!N31+'Totals from field assessment'!Q31+'Totals from field assessment'!T31+'Totals from field assessment'!W31+'Totals from field assessment'!Z31+'Totals from field assessment'!AC31+'Totals from field assessment'!AF31+'Totals from field assessment'!AI31+'Totals from field assessment'!AL31+'Totals from field assessment'!AO31+'Totals from field assessment'!AR31</f>
        <v>1</v>
      </c>
      <c r="C24" s="38">
        <f>'Totals from field assessment'!C31+'Totals from field assessment'!F31+'Totals from field assessment'!I31+'Totals from field assessment'!L31+'Totals from field assessment'!O31+'Totals from field assessment'!R31+'Totals from field assessment'!U31+'Totals from field assessment'!X31+'Totals from field assessment'!AA31+'Totals from field assessment'!AD31+'Totals from field assessment'!AG31+'Totals from field assessment'!AJ31+'Totals from field assessment'!AM31+'Totals from field assessment'!AP31+'Totals from field assessment'!AS31</f>
        <v>0</v>
      </c>
      <c r="D24" s="170">
        <f>'Totals from field assessment'!D31+'Totals from field assessment'!G31+'Totals from field assessment'!J31+'Totals from field assessment'!M31+'Totals from field assessment'!P31+'Totals from field assessment'!S31+'Totals from field assessment'!V31+'Totals from field assessment'!Y31+'Totals from field assessment'!AB31+'Totals from field assessment'!AE31+'Totals from field assessment'!AH31+'Totals from field assessment'!AK31+'Totals from field assessment'!AN31+'Totals from field assessment'!AQ31+'Totals from field assessment'!AT31</f>
        <v>0</v>
      </c>
      <c r="E24" s="44"/>
      <c r="F24" s="17">
        <f>B24/'Totals from field assessment'!$B$4</f>
        <v>1</v>
      </c>
      <c r="G24" s="45">
        <f>C24/'Totals from field assessment'!$B$4</f>
        <v>0</v>
      </c>
      <c r="H24" s="187">
        <f>D24/'Totals from field assessment'!$B$4</f>
        <v>0</v>
      </c>
      <c r="J24" s="195"/>
    </row>
    <row r="25" spans="1:10" ht="15.2" customHeight="1" thickBot="1" x14ac:dyDescent="0.3">
      <c r="A25" s="174" t="s">
        <v>62</v>
      </c>
      <c r="B25" s="16">
        <f>'Totals from field assessment'!B32+'Totals from field assessment'!E32+'Totals from field assessment'!H32+'Totals from field assessment'!K32+'Totals from field assessment'!N32+'Totals from field assessment'!Q32+'Totals from field assessment'!T32+'Totals from field assessment'!W32+'Totals from field assessment'!Z32+'Totals from field assessment'!AC32+'Totals from field assessment'!AF32+'Totals from field assessment'!AI32+'Totals from field assessment'!AL32+'Totals from field assessment'!AO32+'Totals from field assessment'!AR32</f>
        <v>1</v>
      </c>
      <c r="C25" s="38">
        <f>'Totals from field assessment'!C32+'Totals from field assessment'!F32+'Totals from field assessment'!I32+'Totals from field assessment'!L32+'Totals from field assessment'!O32+'Totals from field assessment'!R32+'Totals from field assessment'!U32+'Totals from field assessment'!X32+'Totals from field assessment'!AA32+'Totals from field assessment'!AD32+'Totals from field assessment'!AG32+'Totals from field assessment'!AJ32+'Totals from field assessment'!AM32+'Totals from field assessment'!AP32+'Totals from field assessment'!AS32</f>
        <v>0</v>
      </c>
      <c r="D25" s="170">
        <f>'Totals from field assessment'!D32+'Totals from field assessment'!G32+'Totals from field assessment'!J32+'Totals from field assessment'!M32+'Totals from field assessment'!P32+'Totals from field assessment'!S32+'Totals from field assessment'!V32+'Totals from field assessment'!Y32+'Totals from field assessment'!AB32+'Totals from field assessment'!AE32+'Totals from field assessment'!AH32+'Totals from field assessment'!AK32+'Totals from field assessment'!AN32+'Totals from field assessment'!AQ32+'Totals from field assessment'!AT32</f>
        <v>0</v>
      </c>
      <c r="E25" s="44"/>
      <c r="F25" s="17">
        <f>B25/'Totals from field assessment'!$B$4</f>
        <v>1</v>
      </c>
      <c r="G25" s="45">
        <f>C25/'Totals from field assessment'!$B$4</f>
        <v>0</v>
      </c>
      <c r="H25" s="187">
        <f>D25/'Totals from field assessment'!$B$4</f>
        <v>0</v>
      </c>
    </row>
    <row r="26" spans="1:10" ht="15.2" customHeight="1" thickBot="1" x14ac:dyDescent="0.3">
      <c r="A26" s="4" t="s">
        <v>63</v>
      </c>
      <c r="B26" s="16">
        <f>'Totals from field assessment'!B33+'Totals from field assessment'!E33+'Totals from field assessment'!H33+'Totals from field assessment'!K33+'Totals from field assessment'!N33+'Totals from field assessment'!Q33+'Totals from field assessment'!T33+'Totals from field assessment'!W33+'Totals from field assessment'!Z33+'Totals from field assessment'!AC33+'Totals from field assessment'!AF33+'Totals from field assessment'!AI33+'Totals from field assessment'!AL33+'Totals from field assessment'!AO33+'Totals from field assessment'!AR33</f>
        <v>1</v>
      </c>
      <c r="C26" s="38">
        <f>'Totals from field assessment'!C33+'Totals from field assessment'!F33+'Totals from field assessment'!I33+'Totals from field assessment'!L33+'Totals from field assessment'!O33+'Totals from field assessment'!R33+'Totals from field assessment'!U33+'Totals from field assessment'!X33+'Totals from field assessment'!AA33+'Totals from field assessment'!AD33+'Totals from field assessment'!AG33+'Totals from field assessment'!AJ33+'Totals from field assessment'!AM33+'Totals from field assessment'!AP33+'Totals from field assessment'!AS33</f>
        <v>0</v>
      </c>
      <c r="D26" s="170">
        <f>'Totals from field assessment'!D33+'Totals from field assessment'!G33+'Totals from field assessment'!J33+'Totals from field assessment'!M33+'Totals from field assessment'!P33+'Totals from field assessment'!S33+'Totals from field assessment'!V33+'Totals from field assessment'!Y33+'Totals from field assessment'!AB33+'Totals from field assessment'!AE33+'Totals from field assessment'!AH33+'Totals from field assessment'!AK33+'Totals from field assessment'!AN33+'Totals from field assessment'!AQ33+'Totals from field assessment'!AT33</f>
        <v>0</v>
      </c>
      <c r="E26" s="44"/>
      <c r="F26" s="17">
        <f>B26/'Totals from field assessment'!$B$4</f>
        <v>1</v>
      </c>
      <c r="G26" s="45">
        <f>C26/'Totals from field assessment'!$B$4</f>
        <v>0</v>
      </c>
      <c r="H26" s="187">
        <f>D26/'Totals from field assessment'!$B$4</f>
        <v>0</v>
      </c>
    </row>
    <row r="27" spans="1:10" ht="15.2" customHeight="1" thickBot="1" x14ac:dyDescent="0.3">
      <c r="A27" s="175" t="s">
        <v>64</v>
      </c>
      <c r="B27" s="16">
        <f>'Totals from field assessment'!B34+'Totals from field assessment'!E34+'Totals from field assessment'!H34+'Totals from field assessment'!K34+'Totals from field assessment'!N34+'Totals from field assessment'!Q34+'Totals from field assessment'!T34+'Totals from field assessment'!W34+'Totals from field assessment'!Z34+'Totals from field assessment'!AC34+'Totals from field assessment'!AF34+'Totals from field assessment'!AI34+'Totals from field assessment'!AL34+'Totals from field assessment'!AO34+'Totals from field assessment'!AR34</f>
        <v>0</v>
      </c>
      <c r="C27" s="38">
        <f>'Totals from field assessment'!C34+'Totals from field assessment'!F34+'Totals from field assessment'!I34+'Totals from field assessment'!L34+'Totals from field assessment'!O34+'Totals from field assessment'!R34+'Totals from field assessment'!U34+'Totals from field assessment'!X34+'Totals from field assessment'!AA34+'Totals from field assessment'!AD34+'Totals from field assessment'!AG34+'Totals from field assessment'!AJ34+'Totals from field assessment'!AM34+'Totals from field assessment'!AP34+'Totals from field assessment'!AS34</f>
        <v>1</v>
      </c>
      <c r="D27" s="170">
        <f>'Totals from field assessment'!D34+'Totals from field assessment'!G34+'Totals from field assessment'!J34+'Totals from field assessment'!M34+'Totals from field assessment'!P34+'Totals from field assessment'!S34+'Totals from field assessment'!V34+'Totals from field assessment'!Y34+'Totals from field assessment'!AB34+'Totals from field assessment'!AE34+'Totals from field assessment'!AH34+'Totals from field assessment'!AK34+'Totals from field assessment'!AN34+'Totals from field assessment'!AQ34+'Totals from field assessment'!AT34</f>
        <v>0</v>
      </c>
      <c r="E27" s="44"/>
      <c r="F27" s="17">
        <f>B27/'Totals from field assessment'!$B$4</f>
        <v>0</v>
      </c>
      <c r="G27" s="45">
        <f>C27/'Totals from field assessment'!$B$4</f>
        <v>1</v>
      </c>
      <c r="H27" s="187">
        <f>D27/'Totals from field assessment'!$B$4</f>
        <v>0</v>
      </c>
    </row>
    <row r="28" spans="1:10" ht="15.2" customHeight="1" thickBot="1" x14ac:dyDescent="0.3">
      <c r="A28" s="4" t="s">
        <v>65</v>
      </c>
      <c r="B28" s="16">
        <f>'Totals from field assessment'!B35+'Totals from field assessment'!E35+'Totals from field assessment'!H35+'Totals from field assessment'!K35+'Totals from field assessment'!N35+'Totals from field assessment'!Q35+'Totals from field assessment'!T35+'Totals from field assessment'!W35+'Totals from field assessment'!Z35+'Totals from field assessment'!AC35+'Totals from field assessment'!AF35+'Totals from field assessment'!AI35+'Totals from field assessment'!AL35+'Totals from field assessment'!AO35+'Totals from field assessment'!AR35</f>
        <v>1</v>
      </c>
      <c r="C28" s="38">
        <f>'Totals from field assessment'!C35+'Totals from field assessment'!F35+'Totals from field assessment'!I35+'Totals from field assessment'!L35+'Totals from field assessment'!O35+'Totals from field assessment'!R35+'Totals from field assessment'!U35+'Totals from field assessment'!X35+'Totals from field assessment'!AA35+'Totals from field assessment'!AD35+'Totals from field assessment'!AG35+'Totals from field assessment'!AJ35+'Totals from field assessment'!AM35+'Totals from field assessment'!AP35+'Totals from field assessment'!AS35</f>
        <v>0</v>
      </c>
      <c r="D28" s="170">
        <f>'Totals from field assessment'!D35+'Totals from field assessment'!G35+'Totals from field assessment'!J35+'Totals from field assessment'!M35+'Totals from field assessment'!P35+'Totals from field assessment'!S35+'Totals from field assessment'!V35+'Totals from field assessment'!Y35+'Totals from field assessment'!AB35+'Totals from field assessment'!AE35+'Totals from field assessment'!AH35+'Totals from field assessment'!AK35+'Totals from field assessment'!AN35+'Totals from field assessment'!AQ35+'Totals from field assessment'!AT35</f>
        <v>0</v>
      </c>
      <c r="E28" s="44"/>
      <c r="F28" s="17">
        <f>B28/'Totals from field assessment'!$B$4</f>
        <v>1</v>
      </c>
      <c r="G28" s="45">
        <f>C28/'Totals from field assessment'!$B$4</f>
        <v>0</v>
      </c>
      <c r="H28" s="187">
        <f>D28/'Totals from field assessment'!$B$4</f>
        <v>0</v>
      </c>
    </row>
    <row r="29" spans="1:10" ht="15.2" customHeight="1" thickBot="1" x14ac:dyDescent="0.3">
      <c r="A29" s="4" t="s">
        <v>66</v>
      </c>
      <c r="B29" s="16">
        <f>'Totals from field assessment'!B36+'Totals from field assessment'!E36+'Totals from field assessment'!H36+'Totals from field assessment'!K36+'Totals from field assessment'!N36+'Totals from field assessment'!Q36+'Totals from field assessment'!T36+'Totals from field assessment'!W36+'Totals from field assessment'!Z36+'Totals from field assessment'!AC36+'Totals from field assessment'!AF36+'Totals from field assessment'!AI36+'Totals from field assessment'!AL36+'Totals from field assessment'!AO36+'Totals from field assessment'!AR36</f>
        <v>1</v>
      </c>
      <c r="C29" s="38">
        <f>'Totals from field assessment'!C36+'Totals from field assessment'!F36+'Totals from field assessment'!I36+'Totals from field assessment'!L36+'Totals from field assessment'!O36+'Totals from field assessment'!R36+'Totals from field assessment'!U36+'Totals from field assessment'!X36+'Totals from field assessment'!AA36+'Totals from field assessment'!AD36+'Totals from field assessment'!AG36+'Totals from field assessment'!AJ36+'Totals from field assessment'!AM36+'Totals from field assessment'!AP36+'Totals from field assessment'!AS36</f>
        <v>0</v>
      </c>
      <c r="D29" s="170">
        <f>'Totals from field assessment'!D36+'Totals from field assessment'!G36+'Totals from field assessment'!J36+'Totals from field assessment'!M36+'Totals from field assessment'!P36+'Totals from field assessment'!S36+'Totals from field assessment'!V36+'Totals from field assessment'!Y36+'Totals from field assessment'!AB36+'Totals from field assessment'!AE36+'Totals from field assessment'!AH36+'Totals from field assessment'!AK36+'Totals from field assessment'!AN36+'Totals from field assessment'!AQ36+'Totals from field assessment'!AT36</f>
        <v>0</v>
      </c>
      <c r="E29" s="44"/>
      <c r="F29" s="17">
        <f>B29/'Totals from field assessment'!$B$4</f>
        <v>1</v>
      </c>
      <c r="G29" s="45">
        <f>C29/'Totals from field assessment'!$B$4</f>
        <v>0</v>
      </c>
      <c r="H29" s="187">
        <f>D29/'Totals from field assessment'!$B$4</f>
        <v>0</v>
      </c>
    </row>
    <row r="30" spans="1:10" ht="15.2" customHeight="1" thickBot="1" x14ac:dyDescent="0.3">
      <c r="A30" s="4" t="s">
        <v>67</v>
      </c>
      <c r="B30" s="16">
        <f>'Totals from field assessment'!B37+'Totals from field assessment'!E37+'Totals from field assessment'!H37+'Totals from field assessment'!K37+'Totals from field assessment'!N37+'Totals from field assessment'!Q37+'Totals from field assessment'!T37+'Totals from field assessment'!W37+'Totals from field assessment'!Z37+'Totals from field assessment'!AC37+'Totals from field assessment'!AF37+'Totals from field assessment'!AI37+'Totals from field assessment'!AL37+'Totals from field assessment'!AO37+'Totals from field assessment'!AR37</f>
        <v>0</v>
      </c>
      <c r="C30" s="38">
        <f>'Totals from field assessment'!C37+'Totals from field assessment'!F37+'Totals from field assessment'!I37+'Totals from field assessment'!L37+'Totals from field assessment'!O37+'Totals from field assessment'!R37+'Totals from field assessment'!U37+'Totals from field assessment'!X37+'Totals from field assessment'!AA37+'Totals from field assessment'!AD37+'Totals from field assessment'!AG37+'Totals from field assessment'!AJ37+'Totals from field assessment'!AM37+'Totals from field assessment'!AP37+'Totals from field assessment'!AS37</f>
        <v>1</v>
      </c>
      <c r="D30" s="170">
        <f>'Totals from field assessment'!D37+'Totals from field assessment'!G37+'Totals from field assessment'!J37+'Totals from field assessment'!M37+'Totals from field assessment'!P37+'Totals from field assessment'!S37+'Totals from field assessment'!V37+'Totals from field assessment'!Y37+'Totals from field assessment'!AB37+'Totals from field assessment'!AE37+'Totals from field assessment'!AH37+'Totals from field assessment'!AK37+'Totals from field assessment'!AN37+'Totals from field assessment'!AQ37+'Totals from field assessment'!AT37</f>
        <v>0</v>
      </c>
      <c r="E30" s="44"/>
      <c r="F30" s="17">
        <f>B30/'Totals from field assessment'!$B$4</f>
        <v>0</v>
      </c>
      <c r="G30" s="45">
        <f>C30/'Totals from field assessment'!$B$4</f>
        <v>1</v>
      </c>
      <c r="H30" s="187">
        <f>D30/'Totals from field assessment'!$B$4</f>
        <v>0</v>
      </c>
    </row>
    <row r="31" spans="1:10" ht="15.2" customHeight="1" thickBot="1" x14ac:dyDescent="0.3">
      <c r="A31" s="4" t="s">
        <v>68</v>
      </c>
      <c r="B31" s="16">
        <f>'Totals from field assessment'!B38+'Totals from field assessment'!E38+'Totals from field assessment'!H38+'Totals from field assessment'!K38+'Totals from field assessment'!N38+'Totals from field assessment'!Q38+'Totals from field assessment'!T38+'Totals from field assessment'!W38+'Totals from field assessment'!Z38+'Totals from field assessment'!AC38+'Totals from field assessment'!AF38+'Totals from field assessment'!AI38+'Totals from field assessment'!AL38+'Totals from field assessment'!AO38+'Totals from field assessment'!AR38</f>
        <v>0</v>
      </c>
      <c r="C31" s="38">
        <f>'Totals from field assessment'!C38+'Totals from field assessment'!F38+'Totals from field assessment'!I38+'Totals from field assessment'!L38+'Totals from field assessment'!O38+'Totals from field assessment'!R38+'Totals from field assessment'!U38+'Totals from field assessment'!X38+'Totals from field assessment'!AA38+'Totals from field assessment'!AD38+'Totals from field assessment'!AG38+'Totals from field assessment'!AJ38+'Totals from field assessment'!AM38+'Totals from field assessment'!AP38+'Totals from field assessment'!AS38</f>
        <v>0</v>
      </c>
      <c r="D31" s="170">
        <f>'Totals from field assessment'!D38+'Totals from field assessment'!G38+'Totals from field assessment'!J38+'Totals from field assessment'!M38+'Totals from field assessment'!P38+'Totals from field assessment'!S38+'Totals from field assessment'!V38+'Totals from field assessment'!Y38+'Totals from field assessment'!AB38+'Totals from field assessment'!AE38+'Totals from field assessment'!AH38+'Totals from field assessment'!AK38+'Totals from field assessment'!AN38+'Totals from field assessment'!AQ38+'Totals from field assessment'!AT38</f>
        <v>1</v>
      </c>
      <c r="E31" s="26"/>
      <c r="F31" s="17">
        <f>B31/'Totals from field assessment'!$B$4</f>
        <v>0</v>
      </c>
      <c r="G31" s="45">
        <f>C31/'Totals from field assessment'!$B$4</f>
        <v>0</v>
      </c>
      <c r="H31" s="187">
        <f>D31/'Totals from field assessment'!$B$4</f>
        <v>1</v>
      </c>
    </row>
    <row r="32" spans="1:10" ht="15.2" customHeight="1" thickBot="1" x14ac:dyDescent="0.3">
      <c r="A32" s="176" t="s">
        <v>93</v>
      </c>
      <c r="B32" s="16">
        <f>'Totals from field assessment'!B39+'Totals from field assessment'!E39+'Totals from field assessment'!H39+'Totals from field assessment'!K39+'Totals from field assessment'!N39+'Totals from field assessment'!Q39+'Totals from field assessment'!T39+'Totals from field assessment'!W39+'Totals from field assessment'!Z39+'Totals from field assessment'!AC39+'Totals from field assessment'!AF39+'Totals from field assessment'!AI39+'Totals from field assessment'!AL39+'Totals from field assessment'!AO39+'Totals from field assessment'!AR39</f>
        <v>0</v>
      </c>
      <c r="C32" s="38">
        <f>'Totals from field assessment'!C39+'Totals from field assessment'!F39+'Totals from field assessment'!I39+'Totals from field assessment'!L39+'Totals from field assessment'!O39+'Totals from field assessment'!R39+'Totals from field assessment'!U39+'Totals from field assessment'!X39+'Totals from field assessment'!AA39+'Totals from field assessment'!AD39+'Totals from field assessment'!AG39+'Totals from field assessment'!AJ39+'Totals from field assessment'!AM39+'Totals from field assessment'!AP39+'Totals from field assessment'!AS39</f>
        <v>1</v>
      </c>
      <c r="D32" s="170">
        <f>'Totals from field assessment'!D39+'Totals from field assessment'!G39+'Totals from field assessment'!J39+'Totals from field assessment'!M39+'Totals from field assessment'!P39+'Totals from field assessment'!S39+'Totals from field assessment'!V39+'Totals from field assessment'!Y39+'Totals from field assessment'!AB39+'Totals from field assessment'!AE39+'Totals from field assessment'!AH39+'Totals from field assessment'!AK39+'Totals from field assessment'!AN39+'Totals from field assessment'!AQ39+'Totals from field assessment'!AT39</f>
        <v>0</v>
      </c>
      <c r="E32" s="44"/>
      <c r="F32" s="17">
        <f>B32/'Totals from field assessment'!$B$4</f>
        <v>0</v>
      </c>
      <c r="G32" s="45">
        <f>C32/'Totals from field assessment'!$B$4</f>
        <v>1</v>
      </c>
      <c r="H32" s="187">
        <f>D32/'Totals from field assessment'!$B$4</f>
        <v>0</v>
      </c>
    </row>
    <row r="33" spans="1:8" ht="15.2" customHeight="1" thickBot="1" x14ac:dyDescent="0.3">
      <c r="A33" s="177" t="s">
        <v>70</v>
      </c>
      <c r="B33" s="16">
        <f>'Totals from field assessment'!B40+'Totals from field assessment'!E40+'Totals from field assessment'!H40+'Totals from field assessment'!K40+'Totals from field assessment'!N40+'Totals from field assessment'!Q40+'Totals from field assessment'!T40+'Totals from field assessment'!W40+'Totals from field assessment'!Z40+'Totals from field assessment'!AC40+'Totals from field assessment'!AF40+'Totals from field assessment'!AI40+'Totals from field assessment'!AL40+'Totals from field assessment'!AO40+'Totals from field assessment'!AR40</f>
        <v>1</v>
      </c>
      <c r="C33" s="38">
        <f>'Totals from field assessment'!C40+'Totals from field assessment'!F40+'Totals from field assessment'!I40+'Totals from field assessment'!L40+'Totals from field assessment'!O40+'Totals from field assessment'!R40+'Totals from field assessment'!U40+'Totals from field assessment'!X40+'Totals from field assessment'!AA40+'Totals from field assessment'!AD40+'Totals from field assessment'!AG40+'Totals from field assessment'!AJ40+'Totals from field assessment'!AM40+'Totals from field assessment'!AP40+'Totals from field assessment'!AS40</f>
        <v>0</v>
      </c>
      <c r="D33" s="170">
        <f>'Totals from field assessment'!D40+'Totals from field assessment'!G40+'Totals from field assessment'!J40+'Totals from field assessment'!M40+'Totals from field assessment'!P40+'Totals from field assessment'!S40+'Totals from field assessment'!V40+'Totals from field assessment'!Y40+'Totals from field assessment'!AB40+'Totals from field assessment'!AE40+'Totals from field assessment'!AH40+'Totals from field assessment'!AK40+'Totals from field assessment'!AN40+'Totals from field assessment'!AQ40+'Totals from field assessment'!AT40</f>
        <v>0</v>
      </c>
      <c r="E33" s="44"/>
      <c r="F33" s="17">
        <f>B33/'Totals from field assessment'!$B$4</f>
        <v>1</v>
      </c>
      <c r="G33" s="45">
        <f>C33/'Totals from field assessment'!$B$4</f>
        <v>0</v>
      </c>
      <c r="H33" s="187">
        <f>D33/'Totals from field assessment'!$B$4</f>
        <v>0</v>
      </c>
    </row>
    <row r="34" spans="1:8" ht="15.2" customHeight="1" thickBot="1" x14ac:dyDescent="0.3">
      <c r="A34" s="175" t="s">
        <v>71</v>
      </c>
      <c r="B34" s="16">
        <f>'Totals from field assessment'!B41+'Totals from field assessment'!E41+'Totals from field assessment'!H41+'Totals from field assessment'!K41+'Totals from field assessment'!N41+'Totals from field assessment'!Q41+'Totals from field assessment'!T41+'Totals from field assessment'!W41+'Totals from field assessment'!Z41+'Totals from field assessment'!AC41+'Totals from field assessment'!AF41+'Totals from field assessment'!AI41+'Totals from field assessment'!AL41+'Totals from field assessment'!AO41+'Totals from field assessment'!AR41</f>
        <v>1</v>
      </c>
      <c r="C34" s="38">
        <f>'Totals from field assessment'!C41+'Totals from field assessment'!F41+'Totals from field assessment'!I41+'Totals from field assessment'!L41+'Totals from field assessment'!O41+'Totals from field assessment'!R41+'Totals from field assessment'!U41+'Totals from field assessment'!X41+'Totals from field assessment'!AA41+'Totals from field assessment'!AD41+'Totals from field assessment'!AG41+'Totals from field assessment'!AJ41+'Totals from field assessment'!AM41+'Totals from field assessment'!AP41+'Totals from field assessment'!AS41</f>
        <v>0</v>
      </c>
      <c r="D34" s="170">
        <f>'Totals from field assessment'!D41+'Totals from field assessment'!G41+'Totals from field assessment'!J41+'Totals from field assessment'!M41+'Totals from field assessment'!P41+'Totals from field assessment'!S41+'Totals from field assessment'!V41+'Totals from field assessment'!Y41+'Totals from field assessment'!AB41+'Totals from field assessment'!AE41+'Totals from field assessment'!AH41+'Totals from field assessment'!AK41+'Totals from field assessment'!AN41+'Totals from field assessment'!AQ41+'Totals from field assessment'!AT41</f>
        <v>0</v>
      </c>
      <c r="E34" s="44"/>
      <c r="F34" s="17">
        <f>B34/'Totals from field assessment'!$B$4</f>
        <v>1</v>
      </c>
      <c r="G34" s="45">
        <f>C34/'Totals from field assessment'!$B$4</f>
        <v>0</v>
      </c>
      <c r="H34" s="187">
        <f>D34/'Totals from field assessment'!$B$4</f>
        <v>0</v>
      </c>
    </row>
    <row r="35" spans="1:8" ht="15.2" customHeight="1" thickBot="1" x14ac:dyDescent="0.3">
      <c r="A35" s="175" t="s">
        <v>72</v>
      </c>
      <c r="B35" s="16">
        <f>'Totals from field assessment'!B42+'Totals from field assessment'!E42+'Totals from field assessment'!H42+'Totals from field assessment'!K42+'Totals from field assessment'!N42+'Totals from field assessment'!Q42+'Totals from field assessment'!T42+'Totals from field assessment'!W42+'Totals from field assessment'!Z42+'Totals from field assessment'!AC42+'Totals from field assessment'!AF42+'Totals from field assessment'!AI42+'Totals from field assessment'!AL42+'Totals from field assessment'!AO42+'Totals from field assessment'!AR42</f>
        <v>1</v>
      </c>
      <c r="C35" s="38">
        <f>'Totals from field assessment'!C42+'Totals from field assessment'!F42+'Totals from field assessment'!I42+'Totals from field assessment'!L42+'Totals from field assessment'!O42+'Totals from field assessment'!R42+'Totals from field assessment'!U42+'Totals from field assessment'!X42+'Totals from field assessment'!AA42+'Totals from field assessment'!AD42+'Totals from field assessment'!AG42+'Totals from field assessment'!AJ42+'Totals from field assessment'!AM42+'Totals from field assessment'!AP42+'Totals from field assessment'!AS42</f>
        <v>0</v>
      </c>
      <c r="D35" s="170">
        <f>'Totals from field assessment'!D42+'Totals from field assessment'!G42+'Totals from field assessment'!J42+'Totals from field assessment'!M42+'Totals from field assessment'!P42+'Totals from field assessment'!S42+'Totals from field assessment'!V42+'Totals from field assessment'!Y42+'Totals from field assessment'!AB42+'Totals from field assessment'!AE42+'Totals from field assessment'!AH42+'Totals from field assessment'!AK42+'Totals from field assessment'!AN42+'Totals from field assessment'!AQ42+'Totals from field assessment'!AT42</f>
        <v>0</v>
      </c>
      <c r="E35" s="44"/>
      <c r="F35" s="17">
        <f>B35/'Totals from field assessment'!$B$4</f>
        <v>1</v>
      </c>
      <c r="G35" s="45">
        <f>C35/'Totals from field assessment'!$B$4</f>
        <v>0</v>
      </c>
      <c r="H35" s="187">
        <f>D35/'Totals from field assessment'!$B$4</f>
        <v>0</v>
      </c>
    </row>
    <row r="36" spans="1:8" ht="15.2" customHeight="1" thickBot="1" x14ac:dyDescent="0.3">
      <c r="A36" s="175" t="s">
        <v>73</v>
      </c>
      <c r="B36" s="16">
        <f>'Totals from field assessment'!B43+'Totals from field assessment'!E43+'Totals from field assessment'!H43+'Totals from field assessment'!K43+'Totals from field assessment'!N43+'Totals from field assessment'!Q43+'Totals from field assessment'!T43+'Totals from field assessment'!W43+'Totals from field assessment'!Z43+'Totals from field assessment'!AC43+'Totals from field assessment'!AF43+'Totals from field assessment'!AI43+'Totals from field assessment'!AL43+'Totals from field assessment'!AO43+'Totals from field assessment'!AR43</f>
        <v>1</v>
      </c>
      <c r="C36" s="38">
        <f>'Totals from field assessment'!C43+'Totals from field assessment'!F43+'Totals from field assessment'!I43+'Totals from field assessment'!L43+'Totals from field assessment'!O43+'Totals from field assessment'!R43+'Totals from field assessment'!U43+'Totals from field assessment'!X43+'Totals from field assessment'!AA43+'Totals from field assessment'!AD43+'Totals from field assessment'!AG43+'Totals from field assessment'!AJ43+'Totals from field assessment'!AM43+'Totals from field assessment'!AP43+'Totals from field assessment'!AS43</f>
        <v>0</v>
      </c>
      <c r="D36" s="170">
        <f>'Totals from field assessment'!D43+'Totals from field assessment'!G43+'Totals from field assessment'!J43+'Totals from field assessment'!M43+'Totals from field assessment'!P43+'Totals from field assessment'!S43+'Totals from field assessment'!V43+'Totals from field assessment'!Y43+'Totals from field assessment'!AB43+'Totals from field assessment'!AE43+'Totals from field assessment'!AH43+'Totals from field assessment'!AK43+'Totals from field assessment'!AN43+'Totals from field assessment'!AQ43+'Totals from field assessment'!AT43</f>
        <v>0</v>
      </c>
      <c r="E36" s="44"/>
      <c r="F36" s="17">
        <f>B36/'Totals from field assessment'!$B$4</f>
        <v>1</v>
      </c>
      <c r="G36" s="45">
        <f>C36/'Totals from field assessment'!$B$4</f>
        <v>0</v>
      </c>
      <c r="H36" s="187">
        <f>D36/'Totals from field assessment'!$B$4</f>
        <v>0</v>
      </c>
    </row>
    <row r="37" spans="1:8" ht="15.2" customHeight="1" thickBot="1" x14ac:dyDescent="0.3">
      <c r="A37" s="173" t="s">
        <v>13</v>
      </c>
      <c r="B37" s="228"/>
      <c r="C37" s="229"/>
      <c r="D37" s="230"/>
      <c r="E37" s="44"/>
      <c r="F37" s="228"/>
      <c r="G37" s="229"/>
      <c r="H37" s="230"/>
    </row>
    <row r="38" spans="1:8" ht="15.2" customHeight="1" thickBot="1" x14ac:dyDescent="0.3">
      <c r="A38" s="178" t="s">
        <v>74</v>
      </c>
      <c r="B38" s="16">
        <f>'Totals from field assessment'!B45+'Totals from field assessment'!E45+'Totals from field assessment'!H45+'Totals from field assessment'!K45+'Totals from field assessment'!N45+'Totals from field assessment'!Q45+'Totals from field assessment'!T45+'Totals from field assessment'!W45+'Totals from field assessment'!Z45+'Totals from field assessment'!AC45+'Totals from field assessment'!AF45+'Totals from field assessment'!AI45+'Totals from field assessment'!AL45+'Totals from field assessment'!AO45+'Totals from field assessment'!AR45</f>
        <v>0</v>
      </c>
      <c r="C38" s="38">
        <f>'Totals from field assessment'!C45+'Totals from field assessment'!F45+'Totals from field assessment'!I45+'Totals from field assessment'!L45+'Totals from field assessment'!O45+'Totals from field assessment'!R45+'Totals from field assessment'!U45+'Totals from field assessment'!X45+'Totals from field assessment'!AA45+'Totals from field assessment'!AD45+'Totals from field assessment'!AG45+'Totals from field assessment'!AJ45+'Totals from field assessment'!AM45+'Totals from field assessment'!AP45+'Totals from field assessment'!AS45</f>
        <v>1</v>
      </c>
      <c r="D38" s="170">
        <f>'Totals from field assessment'!D45+'Totals from field assessment'!G45+'Totals from field assessment'!J45+'Totals from field assessment'!M45+'Totals from field assessment'!P45+'Totals from field assessment'!S45+'Totals from field assessment'!V45+'Totals from field assessment'!Y45+'Totals from field assessment'!AB45+'Totals from field assessment'!AE45+'Totals from field assessment'!AH45+'Totals from field assessment'!AK45+'Totals from field assessment'!AN45+'Totals from field assessment'!AQ45+'Totals from field assessment'!AT45</f>
        <v>0</v>
      </c>
      <c r="E38" s="44"/>
      <c r="F38" s="17">
        <f>B38/'Totals from field assessment'!$B$4</f>
        <v>0</v>
      </c>
      <c r="G38" s="45">
        <f>C38/'Totals from field assessment'!$B$4</f>
        <v>1</v>
      </c>
      <c r="H38" s="187">
        <f>D38/'Totals from field assessment'!$B$4</f>
        <v>0</v>
      </c>
    </row>
    <row r="39" spans="1:8" ht="15.2" customHeight="1" thickBot="1" x14ac:dyDescent="0.3">
      <c r="A39" s="179" t="s">
        <v>75</v>
      </c>
      <c r="B39" s="16">
        <f>'Totals from field assessment'!B46+'Totals from field assessment'!E46+'Totals from field assessment'!H46+'Totals from field assessment'!K46+'Totals from field assessment'!N46+'Totals from field assessment'!Q46+'Totals from field assessment'!T46+'Totals from field assessment'!W46+'Totals from field assessment'!Z46+'Totals from field assessment'!AC46+'Totals from field assessment'!AF46+'Totals from field assessment'!AI46+'Totals from field assessment'!AL46+'Totals from field assessment'!AO46+'Totals from field assessment'!AR46</f>
        <v>1</v>
      </c>
      <c r="C39" s="38">
        <f>'Totals from field assessment'!C46+'Totals from field assessment'!F46+'Totals from field assessment'!I46+'Totals from field assessment'!L46+'Totals from field assessment'!O46+'Totals from field assessment'!R46+'Totals from field assessment'!U46+'Totals from field assessment'!X46+'Totals from field assessment'!AA46+'Totals from field assessment'!AD46+'Totals from field assessment'!AG46+'Totals from field assessment'!AJ46+'Totals from field assessment'!AM46+'Totals from field assessment'!AP46+'Totals from field assessment'!AS46</f>
        <v>0</v>
      </c>
      <c r="D39" s="170">
        <f>'Totals from field assessment'!D46+'Totals from field assessment'!G46+'Totals from field assessment'!J46+'Totals from field assessment'!M46+'Totals from field assessment'!P46+'Totals from field assessment'!S46+'Totals from field assessment'!V46+'Totals from field assessment'!Y46+'Totals from field assessment'!AB46+'Totals from field assessment'!AE46+'Totals from field assessment'!AH46+'Totals from field assessment'!AK46+'Totals from field assessment'!AN46+'Totals from field assessment'!AQ46+'Totals from field assessment'!AT46</f>
        <v>0</v>
      </c>
      <c r="E39" s="44"/>
      <c r="F39" s="17">
        <f>B39/'Totals from field assessment'!$B$4</f>
        <v>1</v>
      </c>
      <c r="G39" s="45">
        <f>C39/'Totals from field assessment'!$B$4</f>
        <v>0</v>
      </c>
      <c r="H39" s="187">
        <f>D39/'Totals from field assessment'!$B$4</f>
        <v>0</v>
      </c>
    </row>
    <row r="40" spans="1:8" ht="15.2" customHeight="1" thickBot="1" x14ac:dyDescent="0.3">
      <c r="A40" s="51" t="s">
        <v>76</v>
      </c>
      <c r="B40" s="16">
        <f>'Totals from field assessment'!B47+'Totals from field assessment'!E47+'Totals from field assessment'!H47+'Totals from field assessment'!K47+'Totals from field assessment'!N47+'Totals from field assessment'!Q47+'Totals from field assessment'!T47+'Totals from field assessment'!W47+'Totals from field assessment'!Z47+'Totals from field assessment'!AC47+'Totals from field assessment'!AF47+'Totals from field assessment'!AI47+'Totals from field assessment'!AL47+'Totals from field assessment'!AO47+'Totals from field assessment'!AR47</f>
        <v>1</v>
      </c>
      <c r="C40" s="38">
        <f>'Totals from field assessment'!C47+'Totals from field assessment'!F47+'Totals from field assessment'!I47+'Totals from field assessment'!L47+'Totals from field assessment'!O47+'Totals from field assessment'!R47+'Totals from field assessment'!U47+'Totals from field assessment'!X47+'Totals from field assessment'!AA47+'Totals from field assessment'!AD47+'Totals from field assessment'!AG47+'Totals from field assessment'!AJ47+'Totals from field assessment'!AM47+'Totals from field assessment'!AP47+'Totals from field assessment'!AS47</f>
        <v>0</v>
      </c>
      <c r="D40" s="170">
        <f>'Totals from field assessment'!D47+'Totals from field assessment'!G47+'Totals from field assessment'!J47+'Totals from field assessment'!M47+'Totals from field assessment'!P47+'Totals from field assessment'!S47+'Totals from field assessment'!V47+'Totals from field assessment'!Y47+'Totals from field assessment'!AB47+'Totals from field assessment'!AE47+'Totals from field assessment'!AH47+'Totals from field assessment'!AK47+'Totals from field assessment'!AN47+'Totals from field assessment'!AQ47+'Totals from field assessment'!AT47</f>
        <v>0</v>
      </c>
      <c r="E40" s="44"/>
      <c r="F40" s="17">
        <f>B40/'Totals from field assessment'!$B$4</f>
        <v>1</v>
      </c>
      <c r="G40" s="45">
        <f>C40/'Totals from field assessment'!$B$4</f>
        <v>0</v>
      </c>
      <c r="H40" s="187">
        <f>D40/'Totals from field assessment'!$B$4</f>
        <v>0</v>
      </c>
    </row>
    <row r="41" spans="1:8" ht="15.2" customHeight="1" thickBot="1" x14ac:dyDescent="0.3">
      <c r="A41" s="179" t="s">
        <v>77</v>
      </c>
      <c r="B41" s="16">
        <f>'Totals from field assessment'!B48+'Totals from field assessment'!E48+'Totals from field assessment'!H48+'Totals from field assessment'!K48+'Totals from field assessment'!N48+'Totals from field assessment'!Q48+'Totals from field assessment'!T48+'Totals from field assessment'!W48+'Totals from field assessment'!Z48+'Totals from field assessment'!AC48+'Totals from field assessment'!AF48+'Totals from field assessment'!AI48+'Totals from field assessment'!AL48+'Totals from field assessment'!AO48+'Totals from field assessment'!AR48</f>
        <v>1</v>
      </c>
      <c r="C41" s="38">
        <f>'Totals from field assessment'!C48+'Totals from field assessment'!F48+'Totals from field assessment'!I48+'Totals from field assessment'!L48+'Totals from field assessment'!O48+'Totals from field assessment'!R48+'Totals from field assessment'!U48+'Totals from field assessment'!X48+'Totals from field assessment'!AA48+'Totals from field assessment'!AD48+'Totals from field assessment'!AG48+'Totals from field assessment'!AJ48+'Totals from field assessment'!AM48+'Totals from field assessment'!AP48+'Totals from field assessment'!AS48</f>
        <v>0</v>
      </c>
      <c r="D41" s="170">
        <f>'Totals from field assessment'!D48+'Totals from field assessment'!G48+'Totals from field assessment'!J48+'Totals from field assessment'!M48+'Totals from field assessment'!P48+'Totals from field assessment'!S48+'Totals from field assessment'!V48+'Totals from field assessment'!Y48+'Totals from field assessment'!AB48+'Totals from field assessment'!AE48+'Totals from field assessment'!AH48+'Totals from field assessment'!AK48+'Totals from field assessment'!AN48+'Totals from field assessment'!AQ48+'Totals from field assessment'!AT48</f>
        <v>0</v>
      </c>
      <c r="E41" s="44"/>
      <c r="F41" s="17">
        <f>B41/'Totals from field assessment'!$B$4</f>
        <v>1</v>
      </c>
      <c r="G41" s="45">
        <f>C41/'Totals from field assessment'!$B$4</f>
        <v>0</v>
      </c>
      <c r="H41" s="187">
        <f>D41/'Totals from field assessment'!$B$4</f>
        <v>0</v>
      </c>
    </row>
    <row r="42" spans="1:8" ht="15.2" customHeight="1" thickBot="1" x14ac:dyDescent="0.3">
      <c r="A42" s="173" t="s">
        <v>14</v>
      </c>
      <c r="B42" s="228"/>
      <c r="C42" s="229"/>
      <c r="D42" s="230"/>
      <c r="E42" s="26"/>
      <c r="F42" s="228"/>
      <c r="G42" s="229"/>
      <c r="H42" s="230"/>
    </row>
    <row r="43" spans="1:8" ht="15.2" customHeight="1" thickBot="1" x14ac:dyDescent="0.3">
      <c r="A43" s="175" t="s">
        <v>78</v>
      </c>
      <c r="B43" s="16">
        <f>'Totals from field assessment'!B50+'Totals from field assessment'!E50+'Totals from field assessment'!H50+'Totals from field assessment'!K50+'Totals from field assessment'!N50+'Totals from field assessment'!Q50+'Totals from field assessment'!T50+'Totals from field assessment'!W50+'Totals from field assessment'!Z50+'Totals from field assessment'!AC50+'Totals from field assessment'!AF50+'Totals from field assessment'!AI50+'Totals from field assessment'!AL50+'Totals from field assessment'!AO50+'Totals from field assessment'!AR50</f>
        <v>1</v>
      </c>
      <c r="C43" s="38">
        <f>'Totals from field assessment'!C50+'Totals from field assessment'!F50+'Totals from field assessment'!I50+'Totals from field assessment'!L50+'Totals from field assessment'!O50+'Totals from field assessment'!R50+'Totals from field assessment'!U50+'Totals from field assessment'!X50+'Totals from field assessment'!AA50+'Totals from field assessment'!AD50+'Totals from field assessment'!AG50+'Totals from field assessment'!AJ50+'Totals from field assessment'!AM50+'Totals from field assessment'!AP50+'Totals from field assessment'!AS50</f>
        <v>0</v>
      </c>
      <c r="D43" s="170">
        <f>'Totals from field assessment'!D50+'Totals from field assessment'!G50+'Totals from field assessment'!J50+'Totals from field assessment'!M50+'Totals from field assessment'!P50+'Totals from field assessment'!S50+'Totals from field assessment'!V50+'Totals from field assessment'!Y50+'Totals from field assessment'!AB50+'Totals from field assessment'!AE50+'Totals from field assessment'!AH50+'Totals from field assessment'!AK50+'Totals from field assessment'!AN50+'Totals from field assessment'!AQ50+'Totals from field assessment'!AT50</f>
        <v>0</v>
      </c>
      <c r="E43" s="44"/>
      <c r="F43" s="17">
        <f>B43/'Totals from field assessment'!$B$4</f>
        <v>1</v>
      </c>
      <c r="G43" s="45">
        <f>C43/'Totals from field assessment'!$B$4</f>
        <v>0</v>
      </c>
      <c r="H43" s="187">
        <f>D43/'Totals from field assessment'!$B$4</f>
        <v>0</v>
      </c>
    </row>
    <row r="44" spans="1:8" ht="15.2" customHeight="1" thickBot="1" x14ac:dyDescent="0.3">
      <c r="A44" s="175" t="s">
        <v>79</v>
      </c>
      <c r="B44" s="16">
        <f>'Totals from field assessment'!B51+'Totals from field assessment'!E51+'Totals from field assessment'!H51+'Totals from field assessment'!K51+'Totals from field assessment'!N51+'Totals from field assessment'!Q51+'Totals from field assessment'!T51+'Totals from field assessment'!W51+'Totals from field assessment'!Z51+'Totals from field assessment'!AC51+'Totals from field assessment'!AF51+'Totals from field assessment'!AI51+'Totals from field assessment'!AL51+'Totals from field assessment'!AO51+'Totals from field assessment'!AR51</f>
        <v>1</v>
      </c>
      <c r="C44" s="38">
        <f>'Totals from field assessment'!C51+'Totals from field assessment'!F51+'Totals from field assessment'!I51+'Totals from field assessment'!L51+'Totals from field assessment'!O51+'Totals from field assessment'!R51+'Totals from field assessment'!U51+'Totals from field assessment'!X51+'Totals from field assessment'!AA51+'Totals from field assessment'!AD51+'Totals from field assessment'!AG51+'Totals from field assessment'!AJ51+'Totals from field assessment'!AM51+'Totals from field assessment'!AP51+'Totals from field assessment'!AS51</f>
        <v>0</v>
      </c>
      <c r="D44" s="170">
        <f>'Totals from field assessment'!D51+'Totals from field assessment'!G51+'Totals from field assessment'!J51+'Totals from field assessment'!M51+'Totals from field assessment'!P51+'Totals from field assessment'!S51+'Totals from field assessment'!V51+'Totals from field assessment'!Y51+'Totals from field assessment'!AB51+'Totals from field assessment'!AE51+'Totals from field assessment'!AH51+'Totals from field assessment'!AK51+'Totals from field assessment'!AN51+'Totals from field assessment'!AQ51+'Totals from field assessment'!AT51</f>
        <v>0</v>
      </c>
      <c r="E44" s="44"/>
      <c r="F44" s="17">
        <f>B44/'Totals from field assessment'!$B$4</f>
        <v>1</v>
      </c>
      <c r="G44" s="45">
        <f>C44/'Totals from field assessment'!$B$4</f>
        <v>0</v>
      </c>
      <c r="H44" s="187">
        <f>D44/'Totals from field assessment'!$B$4</f>
        <v>0</v>
      </c>
    </row>
    <row r="45" spans="1:8" ht="15.2" customHeight="1" thickBot="1" x14ac:dyDescent="0.3">
      <c r="A45" s="175" t="s">
        <v>80</v>
      </c>
      <c r="B45" s="16">
        <f>'Totals from field assessment'!B52+'Totals from field assessment'!E52+'Totals from field assessment'!H52+'Totals from field assessment'!K52+'Totals from field assessment'!N52+'Totals from field assessment'!Q52+'Totals from field assessment'!T52+'Totals from field assessment'!W52+'Totals from field assessment'!Z52+'Totals from field assessment'!AC52+'Totals from field assessment'!AF52+'Totals from field assessment'!AI52+'Totals from field assessment'!AL52+'Totals from field assessment'!AO52+'Totals from field assessment'!AR52</f>
        <v>1</v>
      </c>
      <c r="C45" s="38">
        <f>'Totals from field assessment'!C52+'Totals from field assessment'!F52+'Totals from field assessment'!I52+'Totals from field assessment'!L52+'Totals from field assessment'!O52+'Totals from field assessment'!R52+'Totals from field assessment'!U52+'Totals from field assessment'!X52+'Totals from field assessment'!AA52+'Totals from field assessment'!AD52+'Totals from field assessment'!AG52+'Totals from field assessment'!AJ52+'Totals from field assessment'!AM52+'Totals from field assessment'!AP52+'Totals from field assessment'!AS52</f>
        <v>0</v>
      </c>
      <c r="D45" s="170">
        <f>'Totals from field assessment'!D52+'Totals from field assessment'!G52+'Totals from field assessment'!J52+'Totals from field assessment'!M52+'Totals from field assessment'!P52+'Totals from field assessment'!S52+'Totals from field assessment'!V52+'Totals from field assessment'!Y52+'Totals from field assessment'!AB52+'Totals from field assessment'!AE52+'Totals from field assessment'!AH52+'Totals from field assessment'!AK52+'Totals from field assessment'!AN52+'Totals from field assessment'!AQ52+'Totals from field assessment'!AT52</f>
        <v>0</v>
      </c>
      <c r="E45" s="26"/>
      <c r="F45" s="17">
        <f>B45/'Totals from field assessment'!$B$4</f>
        <v>1</v>
      </c>
      <c r="G45" s="45">
        <f>C45/'Totals from field assessment'!$B$4</f>
        <v>0</v>
      </c>
      <c r="H45" s="187">
        <f>D45/'Totals from field assessment'!$B$4</f>
        <v>0</v>
      </c>
    </row>
    <row r="46" spans="1:8" ht="15.2" customHeight="1" thickBot="1" x14ac:dyDescent="0.3">
      <c r="A46" s="175" t="s">
        <v>81</v>
      </c>
      <c r="B46" s="16">
        <f>'Totals from field assessment'!B53+'Totals from field assessment'!E53+'Totals from field assessment'!H53+'Totals from field assessment'!K53+'Totals from field assessment'!N53+'Totals from field assessment'!Q53+'Totals from field assessment'!T53+'Totals from field assessment'!W53+'Totals from field assessment'!Z53+'Totals from field assessment'!AC53+'Totals from field assessment'!AF53+'Totals from field assessment'!AI53+'Totals from field assessment'!AL53+'Totals from field assessment'!AO53+'Totals from field assessment'!AR53</f>
        <v>1</v>
      </c>
      <c r="C46" s="38">
        <f>'Totals from field assessment'!C53+'Totals from field assessment'!F53+'Totals from field assessment'!I53+'Totals from field assessment'!L53+'Totals from field assessment'!O53+'Totals from field assessment'!R53+'Totals from field assessment'!U53+'Totals from field assessment'!X53+'Totals from field assessment'!AA53+'Totals from field assessment'!AD53+'Totals from field assessment'!AG53+'Totals from field assessment'!AJ53+'Totals from field assessment'!AM53+'Totals from field assessment'!AP53+'Totals from field assessment'!AS53</f>
        <v>0</v>
      </c>
      <c r="D46" s="170">
        <f>'Totals from field assessment'!D53+'Totals from field assessment'!G53+'Totals from field assessment'!J53+'Totals from field assessment'!M53+'Totals from field assessment'!P53+'Totals from field assessment'!S53+'Totals from field assessment'!V53+'Totals from field assessment'!Y53+'Totals from field assessment'!AB53+'Totals from field assessment'!AE53+'Totals from field assessment'!AH53+'Totals from field assessment'!AK53+'Totals from field assessment'!AN53+'Totals from field assessment'!AQ53+'Totals from field assessment'!AT53</f>
        <v>0</v>
      </c>
      <c r="E46" s="44"/>
      <c r="F46" s="17">
        <f>B46/'Totals from field assessment'!$B$4</f>
        <v>1</v>
      </c>
      <c r="G46" s="45">
        <f>C46/'Totals from field assessment'!$B$4</f>
        <v>0</v>
      </c>
      <c r="H46" s="187">
        <f>D46/'Totals from field assessment'!$B$4</f>
        <v>0</v>
      </c>
    </row>
    <row r="47" spans="1:8" ht="15.2" customHeight="1" thickBot="1" x14ac:dyDescent="0.3">
      <c r="A47" s="175" t="s">
        <v>82</v>
      </c>
      <c r="B47" s="16">
        <f>'Totals from field assessment'!B54+'Totals from field assessment'!E54+'Totals from field assessment'!H54+'Totals from field assessment'!K54+'Totals from field assessment'!N54+'Totals from field assessment'!Q54+'Totals from field assessment'!T54+'Totals from field assessment'!W54+'Totals from field assessment'!Z54+'Totals from field assessment'!AC54+'Totals from field assessment'!AF54+'Totals from field assessment'!AI54+'Totals from field assessment'!AL54+'Totals from field assessment'!AO54+'Totals from field assessment'!AR54</f>
        <v>1</v>
      </c>
      <c r="C47" s="38">
        <f>'Totals from field assessment'!C54+'Totals from field assessment'!F54+'Totals from field assessment'!I54+'Totals from field assessment'!L54+'Totals from field assessment'!O54+'Totals from field assessment'!R54+'Totals from field assessment'!U54+'Totals from field assessment'!X54+'Totals from field assessment'!AA54+'Totals from field assessment'!AD54+'Totals from field assessment'!AG54+'Totals from field assessment'!AJ54+'Totals from field assessment'!AM54+'Totals from field assessment'!AP54+'Totals from field assessment'!AS54</f>
        <v>0</v>
      </c>
      <c r="D47" s="170">
        <f>'Totals from field assessment'!D54+'Totals from field assessment'!G54+'Totals from field assessment'!J54+'Totals from field assessment'!M54+'Totals from field assessment'!P54+'Totals from field assessment'!S54+'Totals from field assessment'!V54+'Totals from field assessment'!Y54+'Totals from field assessment'!AB54+'Totals from field assessment'!AE54+'Totals from field assessment'!AH54+'Totals from field assessment'!AK54+'Totals from field assessment'!AN54+'Totals from field assessment'!AQ54+'Totals from field assessment'!AT54</f>
        <v>0</v>
      </c>
      <c r="E47" s="44"/>
      <c r="F47" s="17">
        <f>B47/'Totals from field assessment'!$B$4</f>
        <v>1</v>
      </c>
      <c r="G47" s="45">
        <f>C47/'Totals from field assessment'!$B$4</f>
        <v>0</v>
      </c>
      <c r="H47" s="187">
        <f>D47/'Totals from field assessment'!$B$4</f>
        <v>0</v>
      </c>
    </row>
    <row r="48" spans="1:8" ht="15.2" customHeight="1" thickBot="1" x14ac:dyDescent="0.3">
      <c r="A48" s="175" t="s">
        <v>83</v>
      </c>
      <c r="B48" s="16">
        <f>'Totals from field assessment'!B55+'Totals from field assessment'!E55+'Totals from field assessment'!H55+'Totals from field assessment'!K55+'Totals from field assessment'!N55+'Totals from field assessment'!Q55+'Totals from field assessment'!T55+'Totals from field assessment'!W55+'Totals from field assessment'!Z55+'Totals from field assessment'!AC55+'Totals from field assessment'!AF55+'Totals from field assessment'!AI55+'Totals from field assessment'!AL55+'Totals from field assessment'!AO55+'Totals from field assessment'!AR55</f>
        <v>1</v>
      </c>
      <c r="C48" s="38">
        <f>'Totals from field assessment'!C55+'Totals from field assessment'!F55+'Totals from field assessment'!I55+'Totals from field assessment'!L55+'Totals from field assessment'!O55+'Totals from field assessment'!R55+'Totals from field assessment'!U55+'Totals from field assessment'!X55+'Totals from field assessment'!AA55+'Totals from field assessment'!AD55+'Totals from field assessment'!AG55+'Totals from field assessment'!AJ55+'Totals from field assessment'!AM55+'Totals from field assessment'!AP55+'Totals from field assessment'!AS55</f>
        <v>0</v>
      </c>
      <c r="D48" s="170">
        <f>'Totals from field assessment'!D55+'Totals from field assessment'!G55+'Totals from field assessment'!J55+'Totals from field assessment'!M55+'Totals from field assessment'!P55+'Totals from field assessment'!S55+'Totals from field assessment'!V55+'Totals from field assessment'!Y55+'Totals from field assessment'!AB55+'Totals from field assessment'!AE55+'Totals from field assessment'!AH55+'Totals from field assessment'!AK55+'Totals from field assessment'!AN55+'Totals from field assessment'!AQ55+'Totals from field assessment'!AT55</f>
        <v>0</v>
      </c>
      <c r="E48" s="26"/>
      <c r="F48" s="17">
        <f>B48/'Totals from field assessment'!$B$4</f>
        <v>1</v>
      </c>
      <c r="G48" s="45">
        <f>C48/'Totals from field assessment'!$B$4</f>
        <v>0</v>
      </c>
      <c r="H48" s="187">
        <f>D48/'Totals from field assessment'!$B$4</f>
        <v>0</v>
      </c>
    </row>
    <row r="49" spans="1:8" ht="15.2" customHeight="1" thickBot="1" x14ac:dyDescent="0.3">
      <c r="A49" s="173" t="s">
        <v>41</v>
      </c>
      <c r="B49" s="228"/>
      <c r="C49" s="229"/>
      <c r="D49" s="230"/>
      <c r="E49" s="44"/>
      <c r="F49" s="228"/>
      <c r="G49" s="229"/>
      <c r="H49" s="230"/>
    </row>
    <row r="50" spans="1:8" ht="15.2" customHeight="1" thickBot="1" x14ac:dyDescent="0.3">
      <c r="A50" s="4" t="s">
        <v>84</v>
      </c>
      <c r="B50" s="16">
        <f>'Totals from field assessment'!B57+'Totals from field assessment'!E57+'Totals from field assessment'!H57+'Totals from field assessment'!K57+'Totals from field assessment'!N57+'Totals from field assessment'!Q57+'Totals from field assessment'!T57+'Totals from field assessment'!W57+'Totals from field assessment'!Z57+'Totals from field assessment'!AC57+'Totals from field assessment'!AF57+'Totals from field assessment'!AI57+'Totals from field assessment'!AL57+'Totals from field assessment'!AO57+'Totals from field assessment'!AR57</f>
        <v>1</v>
      </c>
      <c r="C50" s="38">
        <f>'Totals from field assessment'!C57+'Totals from field assessment'!F57+'Totals from field assessment'!I57+'Totals from field assessment'!L57+'Totals from field assessment'!O57+'Totals from field assessment'!R57+'Totals from field assessment'!U57+'Totals from field assessment'!X57+'Totals from field assessment'!AA57+'Totals from field assessment'!AD57+'Totals from field assessment'!AG57+'Totals from field assessment'!AJ57+'Totals from field assessment'!AM57+'Totals from field assessment'!AP57+'Totals from field assessment'!AS57</f>
        <v>0</v>
      </c>
      <c r="D50" s="170">
        <f>'Totals from field assessment'!D57+'Totals from field assessment'!G57+'Totals from field assessment'!J57+'Totals from field assessment'!M57+'Totals from field assessment'!P57+'Totals from field assessment'!S57+'Totals from field assessment'!V57+'Totals from field assessment'!Y57+'Totals from field assessment'!AB57+'Totals from field assessment'!AE57+'Totals from field assessment'!AH57+'Totals from field assessment'!AK57+'Totals from field assessment'!AN57+'Totals from field assessment'!AQ57+'Totals from field assessment'!AT57</f>
        <v>0</v>
      </c>
      <c r="E50" s="44"/>
      <c r="F50" s="17">
        <f>B50/'Totals from field assessment'!$B$4</f>
        <v>1</v>
      </c>
      <c r="G50" s="45">
        <f>C50/'Totals from field assessment'!$B$4</f>
        <v>0</v>
      </c>
      <c r="H50" s="187">
        <f>D50/'Totals from field assessment'!$B$4</f>
        <v>0</v>
      </c>
    </row>
    <row r="51" spans="1:8" ht="15.2" customHeight="1" thickBot="1" x14ac:dyDescent="0.3">
      <c r="A51" s="4" t="s">
        <v>85</v>
      </c>
      <c r="B51" s="16">
        <f>'Totals from field assessment'!B58+'Totals from field assessment'!E58+'Totals from field assessment'!H58+'Totals from field assessment'!K58+'Totals from field assessment'!N58+'Totals from field assessment'!Q58+'Totals from field assessment'!T58+'Totals from field assessment'!W58+'Totals from field assessment'!Z58+'Totals from field assessment'!AC58+'Totals from field assessment'!AF58+'Totals from field assessment'!AI58+'Totals from field assessment'!AL58+'Totals from field assessment'!AO58+'Totals from field assessment'!AR58</f>
        <v>0</v>
      </c>
      <c r="C51" s="38">
        <f>'Totals from field assessment'!C58+'Totals from field assessment'!F58+'Totals from field assessment'!I58+'Totals from field assessment'!L58+'Totals from field assessment'!O58+'Totals from field assessment'!R58+'Totals from field assessment'!U58+'Totals from field assessment'!X58+'Totals from field assessment'!AA58+'Totals from field assessment'!AD58+'Totals from field assessment'!AG58+'Totals from field assessment'!AJ58+'Totals from field assessment'!AM58+'Totals from field assessment'!AP58+'Totals from field assessment'!AS58</f>
        <v>1</v>
      </c>
      <c r="D51" s="170">
        <f>'Totals from field assessment'!D58+'Totals from field assessment'!G58+'Totals from field assessment'!J58+'Totals from field assessment'!M58+'Totals from field assessment'!P58+'Totals from field assessment'!S58+'Totals from field assessment'!V58+'Totals from field assessment'!Y58+'Totals from field assessment'!AB58+'Totals from field assessment'!AE58+'Totals from field assessment'!AH58+'Totals from field assessment'!AK58+'Totals from field assessment'!AN58+'Totals from field assessment'!AQ58+'Totals from field assessment'!AT58</f>
        <v>0</v>
      </c>
      <c r="E51" s="44"/>
      <c r="F51" s="17">
        <f>B51/'Totals from field assessment'!$B$4</f>
        <v>0</v>
      </c>
      <c r="G51" s="45">
        <f>C51/'Totals from field assessment'!$B$4</f>
        <v>1</v>
      </c>
      <c r="H51" s="187">
        <f>D51/'Totals from field assessment'!$B$4</f>
        <v>0</v>
      </c>
    </row>
    <row r="52" spans="1:8" ht="15.2" customHeight="1" thickBot="1" x14ac:dyDescent="0.3">
      <c r="A52" s="60" t="s">
        <v>43</v>
      </c>
      <c r="B52" s="228"/>
      <c r="C52" s="229"/>
      <c r="D52" s="230"/>
      <c r="E52" s="44"/>
      <c r="F52" s="228"/>
      <c r="G52" s="229"/>
      <c r="H52" s="230"/>
    </row>
    <row r="53" spans="1:8" ht="15.2" customHeight="1" thickBot="1" x14ac:dyDescent="0.3">
      <c r="A53" s="4" t="s">
        <v>86</v>
      </c>
      <c r="B53" s="16">
        <f>'Totals from field assessment'!B60+'Totals from field assessment'!E60+'Totals from field assessment'!H60+'Totals from field assessment'!K60+'Totals from field assessment'!N60+'Totals from field assessment'!Q60+'Totals from field assessment'!T60+'Totals from field assessment'!W60+'Totals from field assessment'!Z60+'Totals from field assessment'!AC60+'Totals from field assessment'!AF60+'Totals from field assessment'!AI60+'Totals from field assessment'!AL60+'Totals from field assessment'!AO60+'Totals from field assessment'!AR60</f>
        <v>0</v>
      </c>
      <c r="C53" s="38">
        <f>'Totals from field assessment'!C60+'Totals from field assessment'!F60+'Totals from field assessment'!I60+'Totals from field assessment'!L60+'Totals from field assessment'!O60+'Totals from field assessment'!R60+'Totals from field assessment'!U60+'Totals from field assessment'!X60+'Totals from field assessment'!AA60+'Totals from field assessment'!AD60+'Totals from field assessment'!AG60+'Totals from field assessment'!AJ60+'Totals from field assessment'!AM60+'Totals from field assessment'!AP60+'Totals from field assessment'!AS60</f>
        <v>1</v>
      </c>
      <c r="D53" s="170">
        <f>'Totals from field assessment'!D60+'Totals from field assessment'!G60+'Totals from field assessment'!J60+'Totals from field assessment'!M60+'Totals from field assessment'!P60+'Totals from field assessment'!S60+'Totals from field assessment'!V60+'Totals from field assessment'!Y60+'Totals from field assessment'!AB60+'Totals from field assessment'!AE60+'Totals from field assessment'!AH60+'Totals from field assessment'!AK60+'Totals from field assessment'!AN60+'Totals from field assessment'!AQ60+'Totals from field assessment'!AT60</f>
        <v>0</v>
      </c>
      <c r="E53" s="44"/>
      <c r="F53" s="17">
        <f>B53/'Totals from field assessment'!$B$4</f>
        <v>0</v>
      </c>
      <c r="G53" s="45">
        <f>C53/'Totals from field assessment'!$B$4</f>
        <v>1</v>
      </c>
      <c r="H53" s="187">
        <f>D53/'Totals from field assessment'!$B$4</f>
        <v>0</v>
      </c>
    </row>
    <row r="54" spans="1:8" ht="15.2" customHeight="1" thickBot="1" x14ac:dyDescent="0.3">
      <c r="A54" s="4" t="s">
        <v>102</v>
      </c>
      <c r="B54" s="16">
        <f>'Totals from field assessment'!B61+'Totals from field assessment'!E61+'Totals from field assessment'!H61+'Totals from field assessment'!K61+'Totals from field assessment'!N61+'Totals from field assessment'!Q61+'Totals from field assessment'!T61+'Totals from field assessment'!W61+'Totals from field assessment'!Z61+'Totals from field assessment'!AC61+'Totals from field assessment'!AF61+'Totals from field assessment'!AI61+'Totals from field assessment'!AL61+'Totals from field assessment'!AO61+'Totals from field assessment'!AR61</f>
        <v>0</v>
      </c>
      <c r="C54" s="38">
        <f>'Totals from field assessment'!C61+'Totals from field assessment'!F61+'Totals from field assessment'!I61+'Totals from field assessment'!L61+'Totals from field assessment'!O61+'Totals from field assessment'!R61+'Totals from field assessment'!U61+'Totals from field assessment'!X61+'Totals from field assessment'!AA61+'Totals from field assessment'!AD61+'Totals from field assessment'!AG61+'Totals from field assessment'!AJ61+'Totals from field assessment'!AM61+'Totals from field assessment'!AP61+'Totals from field assessment'!AS61</f>
        <v>0</v>
      </c>
      <c r="D54" s="170">
        <f>'Totals from field assessment'!D61+'Totals from field assessment'!G61+'Totals from field assessment'!J61+'Totals from field assessment'!M61+'Totals from field assessment'!P61+'Totals from field assessment'!S61+'Totals from field assessment'!V61+'Totals from field assessment'!Y61+'Totals from field assessment'!AB61+'Totals from field assessment'!AE61+'Totals from field assessment'!AH61+'Totals from field assessment'!AK61+'Totals from field assessment'!AN61+'Totals from field assessment'!AQ61+'Totals from field assessment'!AT61</f>
        <v>1</v>
      </c>
      <c r="E54" s="44"/>
      <c r="F54" s="17">
        <f>B54/'Totals from field assessment'!$B$4</f>
        <v>0</v>
      </c>
      <c r="G54" s="45">
        <f>C54/'Totals from field assessment'!$B$4</f>
        <v>0</v>
      </c>
      <c r="H54" s="187">
        <f>D54/'Totals from field assessment'!$B$4</f>
        <v>1</v>
      </c>
    </row>
    <row r="55" spans="1:8" ht="15.2" customHeight="1" thickBot="1" x14ac:dyDescent="0.3">
      <c r="A55" s="4" t="s">
        <v>88</v>
      </c>
      <c r="B55" s="16">
        <f>'Totals from field assessment'!B62+'Totals from field assessment'!E62+'Totals from field assessment'!H62+'Totals from field assessment'!K62+'Totals from field assessment'!N62+'Totals from field assessment'!Q62+'Totals from field assessment'!T62+'Totals from field assessment'!W62+'Totals from field assessment'!Z62+'Totals from field assessment'!AC62+'Totals from field assessment'!AF62+'Totals from field assessment'!AI62+'Totals from field assessment'!AL62+'Totals from field assessment'!AO62+'Totals from field assessment'!AR62</f>
        <v>0</v>
      </c>
      <c r="C55" s="38">
        <f>'Totals from field assessment'!C62+'Totals from field assessment'!F62+'Totals from field assessment'!I62+'Totals from field assessment'!L62+'Totals from field assessment'!O62+'Totals from field assessment'!R62+'Totals from field assessment'!U62+'Totals from field assessment'!X62+'Totals from field assessment'!AA62+'Totals from field assessment'!AD62+'Totals from field assessment'!AG62+'Totals from field assessment'!AJ62+'Totals from field assessment'!AM62+'Totals from field assessment'!AP62+'Totals from field assessment'!AS62</f>
        <v>1</v>
      </c>
      <c r="D55" s="170">
        <f>'Totals from field assessment'!D62+'Totals from field assessment'!G62+'Totals from field assessment'!J62+'Totals from field assessment'!M62+'Totals from field assessment'!P62+'Totals from field assessment'!S62+'Totals from field assessment'!V62+'Totals from field assessment'!Y62+'Totals from field assessment'!AB62+'Totals from field assessment'!AE62+'Totals from field assessment'!AH62+'Totals from field assessment'!AK62+'Totals from field assessment'!AN62+'Totals from field assessment'!AQ62+'Totals from field assessment'!AT62</f>
        <v>0</v>
      </c>
      <c r="E55" s="44"/>
      <c r="F55" s="17">
        <f>B55/'Totals from field assessment'!$B$4</f>
        <v>0</v>
      </c>
      <c r="G55" s="45">
        <f>C55/'Totals from field assessment'!$B$4</f>
        <v>1</v>
      </c>
      <c r="H55" s="187">
        <f>D55/'Totals from field assessment'!$B$4</f>
        <v>0</v>
      </c>
    </row>
    <row r="56" spans="1:8" ht="15.2" customHeight="1" thickBot="1" x14ac:dyDescent="0.3">
      <c r="A56" s="4" t="s">
        <v>89</v>
      </c>
      <c r="B56" s="16">
        <f>'Totals from field assessment'!B63+'Totals from field assessment'!E63+'Totals from field assessment'!H63+'Totals from field assessment'!K63+'Totals from field assessment'!N63+'Totals from field assessment'!Q63+'Totals from field assessment'!T63+'Totals from field assessment'!W63+'Totals from field assessment'!Z63+'Totals from field assessment'!AC63+'Totals from field assessment'!AF63+'Totals from field assessment'!AI63+'Totals from field assessment'!AL63+'Totals from field assessment'!AO63+'Totals from field assessment'!AR63</f>
        <v>0</v>
      </c>
      <c r="C56" s="38">
        <f>'Totals from field assessment'!C63+'Totals from field assessment'!F63+'Totals from field assessment'!I63+'Totals from field assessment'!L63+'Totals from field assessment'!O63+'Totals from field assessment'!R63+'Totals from field assessment'!U63+'Totals from field assessment'!X63+'Totals from field assessment'!AA63+'Totals from field assessment'!AD63+'Totals from field assessment'!AG63+'Totals from field assessment'!AJ63+'Totals from field assessment'!AM63+'Totals from field assessment'!AP63+'Totals from field assessment'!AS63</f>
        <v>1</v>
      </c>
      <c r="D56" s="170">
        <f>'Totals from field assessment'!D63+'Totals from field assessment'!G63+'Totals from field assessment'!J63+'Totals from field assessment'!M63+'Totals from field assessment'!P63+'Totals from field assessment'!S63+'Totals from field assessment'!V63+'Totals from field assessment'!Y63+'Totals from field assessment'!AB63+'Totals from field assessment'!AE63+'Totals from field assessment'!AH63+'Totals from field assessment'!AK63+'Totals from field assessment'!AN63+'Totals from field assessment'!AQ63+'Totals from field assessment'!AT63</f>
        <v>0</v>
      </c>
      <c r="E56" s="44"/>
      <c r="F56" s="17">
        <f>B56/'Totals from field assessment'!$B$4</f>
        <v>0</v>
      </c>
      <c r="G56" s="45">
        <f>C56/'Totals from field assessment'!$B$4</f>
        <v>1</v>
      </c>
      <c r="H56" s="187">
        <f>D56/'Totals from field assessment'!$B$4</f>
        <v>0</v>
      </c>
    </row>
    <row r="57" spans="1:8" ht="15.2" customHeight="1" thickBot="1" x14ac:dyDescent="0.3">
      <c r="A57" s="4" t="s">
        <v>90</v>
      </c>
      <c r="B57" s="16">
        <f>'Totals from field assessment'!B64+'Totals from field assessment'!E64+'Totals from field assessment'!H64+'Totals from field assessment'!K64+'Totals from field assessment'!N64+'Totals from field assessment'!Q64+'Totals from field assessment'!T64+'Totals from field assessment'!W64+'Totals from field assessment'!Z64+'Totals from field assessment'!AC64+'Totals from field assessment'!AF64+'Totals from field assessment'!AI64+'Totals from field assessment'!AL64+'Totals from field assessment'!AO64+'Totals from field assessment'!AR64</f>
        <v>0</v>
      </c>
      <c r="C57" s="38">
        <f>'Totals from field assessment'!C64+'Totals from field assessment'!F64+'Totals from field assessment'!I64+'Totals from field assessment'!L64+'Totals from field assessment'!O64+'Totals from field assessment'!R64+'Totals from field assessment'!U64+'Totals from field assessment'!X64+'Totals from field assessment'!AA64+'Totals from field assessment'!AD64+'Totals from field assessment'!AG64+'Totals from field assessment'!AJ64+'Totals from field assessment'!AM64+'Totals from field assessment'!AP64+'Totals from field assessment'!AS64</f>
        <v>0</v>
      </c>
      <c r="D57" s="170">
        <f>'Totals from field assessment'!D64+'Totals from field assessment'!G64+'Totals from field assessment'!J64+'Totals from field assessment'!M64+'Totals from field assessment'!P64+'Totals from field assessment'!S64+'Totals from field assessment'!V64+'Totals from field assessment'!Y64+'Totals from field assessment'!AB64+'Totals from field assessment'!AE64+'Totals from field assessment'!AH64+'Totals from field assessment'!AK64+'Totals from field assessment'!AN64+'Totals from field assessment'!AQ64+'Totals from field assessment'!AT64</f>
        <v>1</v>
      </c>
      <c r="E57" s="44"/>
      <c r="F57" s="17">
        <f>B57/'Totals from field assessment'!$B$4</f>
        <v>0</v>
      </c>
      <c r="G57" s="45">
        <f>C57/'Totals from field assessment'!$B$4</f>
        <v>0</v>
      </c>
      <c r="H57" s="187">
        <f>D57/'Totals from field assessment'!$B$4</f>
        <v>1</v>
      </c>
    </row>
    <row r="58" spans="1:8" ht="15.2" customHeight="1" thickBot="1" x14ac:dyDescent="0.3">
      <c r="A58" s="178" t="s">
        <v>94</v>
      </c>
      <c r="B58" s="16">
        <f>'Totals from field assessment'!B65+'Totals from field assessment'!E65+'Totals from field assessment'!H65+'Totals from field assessment'!K65+'Totals from field assessment'!N65+'Totals from field assessment'!Q65+'Totals from field assessment'!T65+'Totals from field assessment'!W65+'Totals from field assessment'!Z65+'Totals from field assessment'!AC65+'Totals from field assessment'!AF65+'Totals from field assessment'!AI65+'Totals from field assessment'!AL65+'Totals from field assessment'!AO65+'Totals from field assessment'!AR65</f>
        <v>0</v>
      </c>
      <c r="C58" s="38">
        <f>'Totals from field assessment'!C65+'Totals from field assessment'!F65+'Totals from field assessment'!I65+'Totals from field assessment'!L65+'Totals from field assessment'!O65+'Totals from field assessment'!R65+'Totals from field assessment'!U65+'Totals from field assessment'!X65+'Totals from field assessment'!AA65+'Totals from field assessment'!AD65+'Totals from field assessment'!AG65+'Totals from field assessment'!AJ65+'Totals from field assessment'!AM65+'Totals from field assessment'!AP65+'Totals from field assessment'!AS65</f>
        <v>0</v>
      </c>
      <c r="D58" s="170">
        <f>'Totals from field assessment'!D65+'Totals from field assessment'!G65+'Totals from field assessment'!J65+'Totals from field assessment'!M65+'Totals from field assessment'!P65+'Totals from field assessment'!S65+'Totals from field assessment'!V65+'Totals from field assessment'!Y65+'Totals from field assessment'!AB65+'Totals from field assessment'!AE65+'Totals from field assessment'!AH65+'Totals from field assessment'!AK65+'Totals from field assessment'!AN65+'Totals from field assessment'!AQ65+'Totals from field assessment'!AT65</f>
        <v>1</v>
      </c>
      <c r="E58" s="44"/>
      <c r="F58" s="17">
        <f>B58/'Totals from field assessment'!$B$4</f>
        <v>0</v>
      </c>
      <c r="G58" s="45">
        <f>C58/'Totals from field assessment'!$B$4</f>
        <v>0</v>
      </c>
      <c r="H58" s="187">
        <f>D58/'Totals from field assessment'!$B$4</f>
        <v>1</v>
      </c>
    </row>
    <row r="59" spans="1:8" ht="15.2" customHeight="1" thickBot="1" x14ac:dyDescent="0.3">
      <c r="A59" s="4" t="s">
        <v>95</v>
      </c>
      <c r="B59" s="16">
        <f>'Totals from field assessment'!B66+'Totals from field assessment'!E66+'Totals from field assessment'!H66+'Totals from field assessment'!K66+'Totals from field assessment'!N66+'Totals from field assessment'!Q66+'Totals from field assessment'!T66+'Totals from field assessment'!W66+'Totals from field assessment'!Z66+'Totals from field assessment'!AC66+'Totals from field assessment'!AF66+'Totals from field assessment'!AI66+'Totals from field assessment'!AL66+'Totals from field assessment'!AO66+'Totals from field assessment'!AR66</f>
        <v>0</v>
      </c>
      <c r="C59" s="38">
        <f>'Totals from field assessment'!C66+'Totals from field assessment'!F66+'Totals from field assessment'!I66+'Totals from field assessment'!L66+'Totals from field assessment'!O66+'Totals from field assessment'!R66+'Totals from field assessment'!U66+'Totals from field assessment'!X66+'Totals from field assessment'!AA66+'Totals from field assessment'!AD66+'Totals from field assessment'!AG66+'Totals from field assessment'!AJ66+'Totals from field assessment'!AM66+'Totals from field assessment'!AP66+'Totals from field assessment'!AS66</f>
        <v>1</v>
      </c>
      <c r="D59" s="170">
        <f>'Totals from field assessment'!D66+'Totals from field assessment'!G66+'Totals from field assessment'!J66+'Totals from field assessment'!M66+'Totals from field assessment'!P66+'Totals from field assessment'!S66+'Totals from field assessment'!V66+'Totals from field assessment'!Y66+'Totals from field assessment'!AB66+'Totals from field assessment'!AE66+'Totals from field assessment'!AH66+'Totals from field assessment'!AK66+'Totals from field assessment'!AN66+'Totals from field assessment'!AQ66+'Totals from field assessment'!AT66</f>
        <v>0</v>
      </c>
      <c r="E59" s="44"/>
      <c r="F59" s="17">
        <f>B59/'Totals from field assessment'!$B$4</f>
        <v>0</v>
      </c>
      <c r="G59" s="45">
        <f>C59/'Totals from field assessment'!$B$4</f>
        <v>1</v>
      </c>
      <c r="H59" s="187">
        <f>D59/'Totals from field assessment'!$B$4</f>
        <v>0</v>
      </c>
    </row>
    <row r="60" spans="1:8" ht="15.2" customHeight="1" thickBot="1" x14ac:dyDescent="0.3">
      <c r="A60" s="4" t="s">
        <v>96</v>
      </c>
      <c r="B60" s="16">
        <f>'Totals from field assessment'!B67+'Totals from field assessment'!E67+'Totals from field assessment'!H67+'Totals from field assessment'!K67+'Totals from field assessment'!N67+'Totals from field assessment'!Q67+'Totals from field assessment'!T67+'Totals from field assessment'!W67+'Totals from field assessment'!Z67+'Totals from field assessment'!AC67+'Totals from field assessment'!AF67+'Totals from field assessment'!AI67+'Totals from field assessment'!AL67+'Totals from field assessment'!AO67+'Totals from field assessment'!AR67</f>
        <v>0</v>
      </c>
      <c r="C60" s="38">
        <f>'Totals from field assessment'!C67+'Totals from field assessment'!F67+'Totals from field assessment'!I67+'Totals from field assessment'!L67+'Totals from field assessment'!O67+'Totals from field assessment'!R67+'Totals from field assessment'!U67+'Totals from field assessment'!X67+'Totals from field assessment'!AA67+'Totals from field assessment'!AD67+'Totals from field assessment'!AG67+'Totals from field assessment'!AJ67+'Totals from field assessment'!AM67+'Totals from field assessment'!AP67+'Totals from field assessment'!AS67</f>
        <v>0</v>
      </c>
      <c r="D60" s="170">
        <f>'Totals from field assessment'!D67+'Totals from field assessment'!G67+'Totals from field assessment'!J67+'Totals from field assessment'!M67+'Totals from field assessment'!P67+'Totals from field assessment'!S67+'Totals from field assessment'!V67+'Totals from field assessment'!Y67+'Totals from field assessment'!AB67+'Totals from field assessment'!AE67+'Totals from field assessment'!AH67+'Totals from field assessment'!AK67+'Totals from field assessment'!AN67+'Totals from field assessment'!AQ67+'Totals from field assessment'!AT67</f>
        <v>1</v>
      </c>
      <c r="E60" s="44"/>
      <c r="F60" s="17">
        <f>B60/'Totals from field assessment'!$B$4</f>
        <v>0</v>
      </c>
      <c r="G60" s="45">
        <f>C60/'Totals from field assessment'!$B$4</f>
        <v>0</v>
      </c>
      <c r="H60" s="187">
        <f>D60/'Totals from field assessment'!$B$4</f>
        <v>1</v>
      </c>
    </row>
    <row r="61" spans="1:8" ht="15.2" customHeight="1" thickBot="1" x14ac:dyDescent="0.3">
      <c r="A61" s="4" t="s">
        <v>97</v>
      </c>
      <c r="B61" s="16">
        <f>'Totals from field assessment'!B68+'Totals from field assessment'!E68+'Totals from field assessment'!H68+'Totals from field assessment'!K68+'Totals from field assessment'!N68+'Totals from field assessment'!Q68+'Totals from field assessment'!T68+'Totals from field assessment'!W68+'Totals from field assessment'!Z68+'Totals from field assessment'!AC68+'Totals from field assessment'!AF68+'Totals from field assessment'!AI68+'Totals from field assessment'!AL68+'Totals from field assessment'!AO68+'Totals from field assessment'!AR68</f>
        <v>1</v>
      </c>
      <c r="C61" s="38">
        <f>'Totals from field assessment'!C68+'Totals from field assessment'!F68+'Totals from field assessment'!I68+'Totals from field assessment'!L68+'Totals from field assessment'!O68+'Totals from field assessment'!R68+'Totals from field assessment'!U68+'Totals from field assessment'!X68+'Totals from field assessment'!AA68+'Totals from field assessment'!AD68+'Totals from field assessment'!AG68+'Totals from field assessment'!AJ68+'Totals from field assessment'!AM68+'Totals from field assessment'!AP68+'Totals from field assessment'!AS68</f>
        <v>0</v>
      </c>
      <c r="D61" s="170">
        <f>'Totals from field assessment'!D68+'Totals from field assessment'!G68+'Totals from field assessment'!J68+'Totals from field assessment'!M68+'Totals from field assessment'!P68+'Totals from field assessment'!S68+'Totals from field assessment'!V68+'Totals from field assessment'!Y68+'Totals from field assessment'!AB68+'Totals from field assessment'!AE68+'Totals from field assessment'!AH68+'Totals from field assessment'!AK68+'Totals from field assessment'!AN68+'Totals from field assessment'!AQ68+'Totals from field assessment'!AT68</f>
        <v>0</v>
      </c>
      <c r="E61" s="44"/>
      <c r="F61" s="17">
        <f>B61/'Totals from field assessment'!$B$4</f>
        <v>1</v>
      </c>
      <c r="G61" s="45">
        <f>C61/'Totals from field assessment'!$B$4</f>
        <v>0</v>
      </c>
      <c r="H61" s="187">
        <f>D61/'Totals from field assessment'!$B$4</f>
        <v>0</v>
      </c>
    </row>
    <row r="62" spans="1:8" ht="15.2" customHeight="1" thickBot="1" x14ac:dyDescent="0.3">
      <c r="A62" s="4" t="s">
        <v>98</v>
      </c>
      <c r="B62" s="16">
        <f>'Totals from field assessment'!B69+'Totals from field assessment'!E69+'Totals from field assessment'!H69+'Totals from field assessment'!K69+'Totals from field assessment'!N69+'Totals from field assessment'!Q69+'Totals from field assessment'!T69+'Totals from field assessment'!W69+'Totals from field assessment'!Z69+'Totals from field assessment'!AC69+'Totals from field assessment'!AF69+'Totals from field assessment'!AI69+'Totals from field assessment'!AL69+'Totals from field assessment'!AO69+'Totals from field assessment'!AR69</f>
        <v>1</v>
      </c>
      <c r="C62" s="38">
        <f>'Totals from field assessment'!C69+'Totals from field assessment'!F69+'Totals from field assessment'!I69+'Totals from field assessment'!L69+'Totals from field assessment'!O69+'Totals from field assessment'!R69+'Totals from field assessment'!U69+'Totals from field assessment'!X69+'Totals from field assessment'!AA69+'Totals from field assessment'!AD69+'Totals from field assessment'!AG69+'Totals from field assessment'!AJ69+'Totals from field assessment'!AM69+'Totals from field assessment'!AP69+'Totals from field assessment'!AS69</f>
        <v>0</v>
      </c>
      <c r="D62" s="170">
        <f>'Totals from field assessment'!D69+'Totals from field assessment'!G69+'Totals from field assessment'!J69+'Totals from field assessment'!M69+'Totals from field assessment'!P69+'Totals from field assessment'!S69+'Totals from field assessment'!V69+'Totals from field assessment'!Y69+'Totals from field assessment'!AB69+'Totals from field assessment'!AE69+'Totals from field assessment'!AH69+'Totals from field assessment'!AK69+'Totals from field assessment'!AN69+'Totals from field assessment'!AQ69+'Totals from field assessment'!AT69</f>
        <v>0</v>
      </c>
      <c r="E62" s="44"/>
      <c r="F62" s="17">
        <f>B62/'Totals from field assessment'!$B$4</f>
        <v>1</v>
      </c>
      <c r="G62" s="45">
        <f>C62/'Totals from field assessment'!$B$4</f>
        <v>0</v>
      </c>
      <c r="H62" s="187">
        <f>D62/'Totals from field assessment'!$B$4</f>
        <v>0</v>
      </c>
    </row>
    <row r="63" spans="1:8" ht="15.2" customHeight="1" thickBot="1" x14ac:dyDescent="0.3">
      <c r="A63" s="4" t="s">
        <v>99</v>
      </c>
      <c r="B63" s="183">
        <f>'Totals from field assessment'!B70+'Totals from field assessment'!E70+'Totals from field assessment'!H70+'Totals from field assessment'!K70+'Totals from field assessment'!N70+'Totals from field assessment'!Q70+'Totals from field assessment'!T70+'Totals from field assessment'!W70+'Totals from field assessment'!Z70+'Totals from field assessment'!AC70+'Totals from field assessment'!AF70+'Totals from field assessment'!AI70+'Totals from field assessment'!AL70+'Totals from field assessment'!AO70+'Totals from field assessment'!AR70</f>
        <v>1</v>
      </c>
      <c r="C63" s="184">
        <f>'Totals from field assessment'!C70+'Totals from field assessment'!F70+'Totals from field assessment'!I70+'Totals from field assessment'!L70+'Totals from field assessment'!O70+'Totals from field assessment'!R70+'Totals from field assessment'!U70+'Totals from field assessment'!X70+'Totals from field assessment'!AA70+'Totals from field assessment'!AD70+'Totals from field assessment'!AG70+'Totals from field assessment'!AJ70+'Totals from field assessment'!AM70+'Totals from field assessment'!AP70+'Totals from field assessment'!AS70</f>
        <v>0</v>
      </c>
      <c r="D63" s="185">
        <f>'Totals from field assessment'!D70+'Totals from field assessment'!G70+'Totals from field assessment'!J70+'Totals from field assessment'!M70+'Totals from field assessment'!P70+'Totals from field assessment'!S70+'Totals from field assessment'!V70+'Totals from field assessment'!Y70+'Totals from field assessment'!AB70+'Totals from field assessment'!AE70+'Totals from field assessment'!AH70+'Totals from field assessment'!AK70+'Totals from field assessment'!AN70+'Totals from field assessment'!AQ70+'Totals from field assessment'!AT70</f>
        <v>0</v>
      </c>
      <c r="E63" s="44"/>
      <c r="F63" s="188">
        <f>B63/'Totals from field assessment'!$B$4</f>
        <v>1</v>
      </c>
      <c r="G63" s="189">
        <f>C63/'Totals from field assessment'!$B$4</f>
        <v>0</v>
      </c>
      <c r="H63" s="190">
        <f>D63/'Totals from field assessment'!$B$4</f>
        <v>0</v>
      </c>
    </row>
    <row r="64" spans="1:8" ht="15.2" customHeight="1" x14ac:dyDescent="0.25">
      <c r="E64" s="31"/>
    </row>
  </sheetData>
  <mergeCells count="17">
    <mergeCell ref="A1:H1"/>
    <mergeCell ref="B4:D4"/>
    <mergeCell ref="F4:H4"/>
    <mergeCell ref="E2:H2"/>
    <mergeCell ref="A2:D2"/>
    <mergeCell ref="B52:D52"/>
    <mergeCell ref="F52:H52"/>
    <mergeCell ref="B49:D49"/>
    <mergeCell ref="F49:H49"/>
    <mergeCell ref="B8:D8"/>
    <mergeCell ref="B16:D16"/>
    <mergeCell ref="F8:H8"/>
    <mergeCell ref="B42:D42"/>
    <mergeCell ref="F42:H42"/>
    <mergeCell ref="F16:H16"/>
    <mergeCell ref="B37:D37"/>
    <mergeCell ref="F37:H37"/>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Field assessment individual</vt:lpstr>
      <vt:lpstr>Totals from field assessment</vt:lpstr>
      <vt:lpstr>Quality Elements</vt:lpstr>
      <vt:lpstr>Compliance Total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Milissa Ham</dc:creator>
  <cp:lastModifiedBy>DPH Staff</cp:lastModifiedBy>
  <cp:lastPrinted>2016-06-10T14:47:11Z</cp:lastPrinted>
  <dcterms:created xsi:type="dcterms:W3CDTF">2015-06-02T13:54:12Z</dcterms:created>
  <dcterms:modified xsi:type="dcterms:W3CDTF">2016-10-26T21:27:51Z</dcterms:modified>
</cp:coreProperties>
</file>